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UNICÍPIOS\JOÃO ALFREDO\Dep. de Engenharia 2017\MAPAS TRIMESTRAIS\ANUAL\"/>
    </mc:Choice>
  </mc:AlternateContent>
  <bookViews>
    <workbookView xWindow="240" yWindow="150" windowWidth="20115" windowHeight="8775" firstSheet="1" activeTab="1"/>
  </bookViews>
  <sheets>
    <sheet name="MAPA 1.4 2015" sheetId="4" state="hidden" r:id="rId1"/>
    <sheet name="MAPA 4.4 2016" sheetId="6" r:id="rId2"/>
  </sheets>
  <definedNames>
    <definedName name="_xlnm.Print_Area" localSheetId="0">'MAPA 1.4 2015'!$A$1:$U$54</definedName>
    <definedName name="_xlnm.Print_Area" localSheetId="1">'MAPA 4.4 2016'!$A$1:$U$36</definedName>
  </definedNames>
  <calcPr calcId="152511"/>
</workbook>
</file>

<file path=xl/calcChain.xml><?xml version="1.0" encoding="utf-8"?>
<calcChain xmlns="http://schemas.openxmlformats.org/spreadsheetml/2006/main">
  <c r="S27" i="6" l="1"/>
  <c r="R18" i="6"/>
  <c r="S18" i="6" s="1"/>
  <c r="R16" i="6"/>
  <c r="S16" i="6" s="1"/>
  <c r="Q16" i="6"/>
  <c r="T16" i="6" s="1"/>
  <c r="O16" i="6"/>
  <c r="Q18" i="6" l="1"/>
  <c r="T18" i="6" s="1"/>
  <c r="R23" i="6" l="1"/>
  <c r="S23" i="6" s="1"/>
  <c r="L23" i="6"/>
  <c r="R24" i="6"/>
  <c r="S24" i="6" s="1"/>
  <c r="L24" i="6"/>
  <c r="R17" i="6"/>
  <c r="Q17" i="6" s="1"/>
  <c r="T17" i="6" s="1"/>
  <c r="R15" i="6"/>
  <c r="S15" i="6" s="1"/>
  <c r="T15" i="6" s="1"/>
  <c r="Q15" i="6" s="1"/>
  <c r="Q23" i="6" l="1"/>
  <c r="T23" i="6" s="1"/>
  <c r="Q24" i="6"/>
  <c r="T24" i="6" s="1"/>
  <c r="S17" i="6"/>
  <c r="R22" i="6" l="1"/>
  <c r="S22" i="6" s="1"/>
  <c r="R19" i="6"/>
  <c r="Q19" i="6"/>
  <c r="S19" i="6" s="1"/>
  <c r="S14" i="6"/>
  <c r="Q14" i="6"/>
  <c r="S25" i="6"/>
  <c r="Q25" i="6"/>
  <c r="Q26" i="6"/>
  <c r="Q22" i="6" l="1"/>
  <c r="L26" i="6"/>
  <c r="L22" i="6"/>
  <c r="T25" i="6" l="1"/>
  <c r="T19" i="6" l="1"/>
  <c r="T22" i="6" l="1"/>
  <c r="O14" i="6" l="1"/>
  <c r="T14" i="6"/>
  <c r="T26" i="6" l="1"/>
  <c r="S26" i="6" s="1"/>
  <c r="Q21" i="6"/>
  <c r="S21" i="6" s="1"/>
  <c r="Q20" i="6"/>
  <c r="S20" i="6" s="1"/>
  <c r="O20" i="6" l="1"/>
  <c r="S16" i="4" l="1"/>
  <c r="Q16" i="4"/>
  <c r="T16" i="4" s="1"/>
  <c r="T15" i="4"/>
  <c r="Q15" i="4" s="1"/>
  <c r="S14" i="4"/>
  <c r="R14" i="4"/>
  <c r="Q14" i="4" s="1"/>
  <c r="T14" i="4" s="1"/>
  <c r="R17" i="4" l="1"/>
</calcChain>
</file>

<file path=xl/sharedStrings.xml><?xml version="1.0" encoding="utf-8"?>
<sst xmlns="http://schemas.openxmlformats.org/spreadsheetml/2006/main" count="310" uniqueCount="137">
  <si>
    <t>MAPA DEMONSTRATIVO DE OBRAS E SERVIÇOS DE ENGENHARIA REALIZADAS NO EXERCÍCIO</t>
  </si>
  <si>
    <t>UNIDADE: PREFEITURA MUNICIPAL DE JOÃO ALFREDO</t>
  </si>
  <si>
    <t xml:space="preserve">EXERCÍCIO: </t>
  </si>
  <si>
    <t>UNIDADE ORÇAMENTÁRIA: SECRETARIA DE OBRAS</t>
  </si>
  <si>
    <t xml:space="preserve">PERÍODO REFERENCIAL: </t>
  </si>
  <si>
    <t>OBRA OU SERVIÇO</t>
  </si>
  <si>
    <t>DESPESAS NO EXERCÍCIO</t>
  </si>
  <si>
    <t>SITUAÇÃO</t>
  </si>
  <si>
    <t>IDENTIFICAÇÃO DA OBRA, SERVIÇO OU AQUISIÇÃO</t>
  </si>
  <si>
    <t>CONVÊNIO</t>
  </si>
  <si>
    <t>CONTRATADO</t>
  </si>
  <si>
    <t>CONTRATO</t>
  </si>
  <si>
    <t>ADITIVO</t>
  </si>
  <si>
    <t>Nº</t>
  </si>
  <si>
    <t>CONCEDENTE</t>
  </si>
  <si>
    <t>REPASSE
(R$)</t>
  </si>
  <si>
    <t>CONTRAPARTIDA (R$)</t>
  </si>
  <si>
    <t>CNPJ/CPF</t>
  </si>
  <si>
    <t>RAZÃO SOCIAL</t>
  </si>
  <si>
    <t>DATA INÍCIO</t>
  </si>
  <si>
    <t>PRAZO</t>
  </si>
  <si>
    <t>VALOR CONTRATADO (R$)</t>
  </si>
  <si>
    <t>PRAZO ADITADO</t>
  </si>
  <si>
    <t>XXX</t>
  </si>
  <si>
    <t>S/N</t>
  </si>
  <si>
    <t>EM ANDAMENTO</t>
  </si>
  <si>
    <t>DP 001/2014 PROC 031/2013</t>
  </si>
  <si>
    <t>FNDE</t>
  </si>
  <si>
    <t>11.582.220/0001-97</t>
  </si>
  <si>
    <t>LBD SOLUÇÕES EM OBRAS E INSTALAÇÕES LTDA - EPP</t>
  </si>
  <si>
    <t>14/10/2014</t>
  </si>
  <si>
    <t>210 DIAS</t>
  </si>
  <si>
    <t>14/05//2015</t>
  </si>
  <si>
    <t>CC 002/2013 PROC 065/2013</t>
  </si>
  <si>
    <t>FEM 1</t>
  </si>
  <si>
    <t>01.666.477/0001-73</t>
  </si>
  <si>
    <t>JV SILVA ENGENHARIA LTDA.</t>
  </si>
  <si>
    <t>07/02/2014</t>
  </si>
  <si>
    <t>365 DIAS</t>
  </si>
  <si>
    <t>03.420.484\0001-16</t>
  </si>
  <si>
    <t>CONSTRUTORA MAFERREI LTDA</t>
  </si>
  <si>
    <t>TP 004/2014 PROC 051/2014</t>
  </si>
  <si>
    <t>FEM 2</t>
  </si>
  <si>
    <t>26/08/2014</t>
  </si>
  <si>
    <t>180 DIAS</t>
  </si>
  <si>
    <t>26/02/2015</t>
  </si>
  <si>
    <t>SEVERINO MOACYR FERREIRA DOS SANTOS</t>
  </si>
  <si>
    <t>VALOR ADITADO 
ACUMULADO (R$)</t>
  </si>
  <si>
    <t>VALOR MEDIDO 
ACUMULADO</t>
  </si>
  <si>
    <t>NATUREZA 
DA DESPESA</t>
  </si>
  <si>
    <t>VALOR PAGO 
ACUMULADO 
NO PERÍODO (R$)</t>
  </si>
  <si>
    <t>VALOR PAGO 
ACUMULADO
NO EXERCÍCIO (R$)</t>
  </si>
  <si>
    <t>VALOR  PAGO 
ACUMULADO NA OBRA 
OU SERVIÇO (R$)</t>
  </si>
  <si>
    <t>MODALIDADE  /
Nº LICITAÇÃO</t>
  </si>
  <si>
    <t>01/01/2015 à 31/03/2015</t>
  </si>
  <si>
    <t>06/08/2015</t>
  </si>
  <si>
    <t>180  DIAS</t>
  </si>
  <si>
    <t>4.4.90.51.99</t>
  </si>
  <si>
    <t>CONSTRUÇÃO DA ESCOLA MUNICIPAL MIGUEL ARRAES DE ALENCAR  NO SÍTIO BULTRINS</t>
  </si>
  <si>
    <t xml:space="preserve">CONCLUSÃO DA CONSTRUÇÃO DA ESCOLA DE ENSINO INFANTIL - CRECHE TIPO B </t>
  </si>
  <si>
    <t>PAVIMENTAÇÃO EM PARALELEPÍPEDOS GRANÍTICOS, DRENAGEM E SINALIZAÇÃO DO LOTEAMENTO DONA DONZINHA</t>
  </si>
  <si>
    <t>CONCLUÍDA</t>
  </si>
  <si>
    <t xml:space="preserve">      SECRETÁRIO DE OBRAS</t>
  </si>
  <si>
    <t>2015</t>
  </si>
  <si>
    <t>DATA CONCLUSÃO / 
PARALISAÇÃO</t>
  </si>
  <si>
    <t>TOTAL</t>
  </si>
  <si>
    <t>________________________________________________________</t>
  </si>
  <si>
    <t>09.084.085/0001-08</t>
  </si>
  <si>
    <t>CONTRAPARTIDA
(R$)</t>
  </si>
  <si>
    <t>UNIDADE: PREFEITURA DO MUNICÍPIO JOÃO ALFREDO</t>
  </si>
  <si>
    <t>44.90.51</t>
  </si>
  <si>
    <t xml:space="preserve">      SECRETÁRIO DE OBRAS, VIAÇÃO E URBANIISMO</t>
  </si>
  <si>
    <t>MINISTÉRIO DA SAÚDE</t>
  </si>
  <si>
    <t>CONCLUSÃO DA CONSTRUÇÃO DE UMA UNIDADE BÁSICA DE SAÚDE - UBS NO OSWALDO LIMA</t>
  </si>
  <si>
    <t>ROGAN TRANSPORTES OBRAS E SERVIÇOS LTDA</t>
  </si>
  <si>
    <t>13.378.482/0001/60</t>
  </si>
  <si>
    <t>TP 005/2011 PROC 021/2011</t>
  </si>
  <si>
    <t>TP 003/2011 PROC 019/2011</t>
  </si>
  <si>
    <t>CONCLUSÃO DA CONSTRUÇÃO DE UMA UNIDADE BÁSICA DE SAÚDE - UBS NO FREI DAMIÃO II</t>
  </si>
  <si>
    <t>GEMARC CONSTRUÇÕES LTDA</t>
  </si>
  <si>
    <t>08.969.137/0001-60</t>
  </si>
  <si>
    <t>05/03/2012</t>
  </si>
  <si>
    <t>05/09/2012</t>
  </si>
  <si>
    <t>05/03/2011</t>
  </si>
  <si>
    <t>05/09/2011</t>
  </si>
  <si>
    <t>03.420.484/0001-16</t>
  </si>
  <si>
    <t>17/02/2016</t>
  </si>
  <si>
    <t>PAVIMENTAÇÃO EM PARALELEPÍPEDOS GRANÍTICOS, DRENAGEM E SINALIZAÇÃO VIÁRIA DE DIVERSAS RUAS DA SEDE DO MUNICÍPIO - BAIRRO ASA BRANCA - LOTE II</t>
  </si>
  <si>
    <t>LETTAL CONSTRUÇÕES</t>
  </si>
  <si>
    <t>2016</t>
  </si>
  <si>
    <t>OK</t>
  </si>
  <si>
    <t>ITAPAJEU CONSTRUÇÕES E PROJETOS LTDA - EPP</t>
  </si>
  <si>
    <t>12.5055.080/0001-16</t>
  </si>
  <si>
    <t>CC 001/2015 PROC 013/2015</t>
  </si>
  <si>
    <t>CONSTRUÇÃO DE UMA UBS PORTE 01 - SITIO ROQUE</t>
  </si>
  <si>
    <t>22/12/2015</t>
  </si>
  <si>
    <t>22/06/2016</t>
  </si>
  <si>
    <t>TP 001/2016 PROC 005/2016</t>
  </si>
  <si>
    <t>CONSTRUÇÃO DE UMA UBS PORTE 01 - SITIO BREJINHOS</t>
  </si>
  <si>
    <t>25/07/2016</t>
  </si>
  <si>
    <t>25/01/2017</t>
  </si>
  <si>
    <t>FEM 3</t>
  </si>
  <si>
    <t>CC 002/2016 PROC 009/2016</t>
  </si>
  <si>
    <t xml:space="preserve">PAVIMENTAÇÃO DE DIVERSAS RUAS, B. ALTO NECO DE LÉO E OSWALDO LIMA </t>
  </si>
  <si>
    <t>12/08/2016</t>
  </si>
  <si>
    <t>12/02/2017</t>
  </si>
  <si>
    <t>24.361.671/0001-46</t>
  </si>
  <si>
    <t>VALE DO IPOJUCA CONSTRUTORA EIRELI ME</t>
  </si>
  <si>
    <t>TP 017/2015 PROC 048/2015</t>
  </si>
  <si>
    <t>CONSTRUÇÃO DE COBERTURA METÁLICA DE QUADRA POLIESPORTIVA</t>
  </si>
  <si>
    <t>CAIXA</t>
  </si>
  <si>
    <t>27/07/2015</t>
  </si>
  <si>
    <t>360 DIAS</t>
  </si>
  <si>
    <t>08/08/2016</t>
  </si>
  <si>
    <t>TP 001/2013 PROC 048/2013</t>
  </si>
  <si>
    <t>REFERENTE A CONTRATAÇÃO DE EMPRESA DE ENGENHARIA PARA CONSTRUÇÃO DE UMA QUADRA POLIESPORTIVA COBERTA.</t>
  </si>
  <si>
    <t>08/07/2013</t>
  </si>
  <si>
    <t>CV 015/2014 PROC 036/2014</t>
  </si>
  <si>
    <t>REFERENTE A CONTRATAÇÃO DE EMPRESA DE ENGENHARIA PARA  SERVIÇOS DE REPAROS E PINTURA NAS ESCOLAS MUNICIPAIS</t>
  </si>
  <si>
    <t>PMJA</t>
  </si>
  <si>
    <t>10/06/2014</t>
  </si>
  <si>
    <t>150 DIAS</t>
  </si>
  <si>
    <t>10/11/2014</t>
  </si>
  <si>
    <t>33.90.62</t>
  </si>
  <si>
    <t>TP 003/2015 PROC 018/2015</t>
  </si>
  <si>
    <t>01010012-36/2013</t>
  </si>
  <si>
    <t>120 DIAS</t>
  </si>
  <si>
    <t>24/11/2015</t>
  </si>
  <si>
    <t>17988</t>
  </si>
  <si>
    <t>JBD SOLUÇÕES EM OBRAS E INSTALAÇÕES LTDA - EPP</t>
  </si>
  <si>
    <t>TP 005/2014 PROC 074/2014</t>
  </si>
  <si>
    <t>PROJETO BÁSICO DE REFORMA E PINTURA DE DIVERSAS ESCOLAS DA REDE MUNICIPAL DE ENSINO  E DIVERSOS PRÉDIOS PÚBLICOS</t>
  </si>
  <si>
    <t>LETTAL CONSTRUÇÕES LTDA EPP</t>
  </si>
  <si>
    <t>16/01/2015</t>
  </si>
  <si>
    <t>16/06/2015</t>
  </si>
  <si>
    <t>01/01/2016 à 31/12/2016</t>
  </si>
  <si>
    <t>MAPA DEMONSTRATIVO DE OBRAS E SERVIÇOS DE ENGENHARIA REALIZADAS NO EXERCÍCIO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</si>
</sst>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&quot;\ #,##0.00"/>
    <numFmt numFmtId="165" formatCode="#,##0.00;[Red]#,##0.00"/>
    <numFmt numFmtId="166" formatCode="General\ &quot;DIAS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</cellStyleXfs>
  <cellXfs count="121">
    <xf numFmtId="0" fontId="0" fillId="0" borderId="0" xfId="0"/>
    <xf numFmtId="0" fontId="2" fillId="0" borderId="0" xfId="1"/>
    <xf numFmtId="49" fontId="2" fillId="0" borderId="0" xfId="1" applyNumberFormat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49" fontId="5" fillId="0" borderId="0" xfId="1" applyNumberFormat="1" applyFont="1" applyAlignment="1">
      <alignment horizontal="left" vertical="top" wrapText="1"/>
    </xf>
    <xf numFmtId="49" fontId="3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49" fontId="6" fillId="0" borderId="3" xfId="1" applyNumberFormat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top" wrapText="1"/>
    </xf>
    <xf numFmtId="0" fontId="1" fillId="0" borderId="0" xfId="0" applyFont="1"/>
    <xf numFmtId="49" fontId="3" fillId="0" borderId="0" xfId="1" applyNumberFormat="1" applyFont="1" applyAlignment="1">
      <alignment vertical="top" wrapText="1"/>
    </xf>
    <xf numFmtId="49" fontId="3" fillId="0" borderId="0" xfId="1" applyNumberFormat="1" applyFont="1" applyAlignment="1">
      <alignment horizontal="center" vertical="top" wrapText="1"/>
    </xf>
    <xf numFmtId="49" fontId="4" fillId="0" borderId="0" xfId="1" applyNumberFormat="1" applyFont="1" applyAlignment="1">
      <alignment horizontal="left" vertical="top" wrapText="1"/>
    </xf>
    <xf numFmtId="49" fontId="6" fillId="0" borderId="3" xfId="1" applyNumberFormat="1" applyFont="1" applyBorder="1" applyAlignment="1">
      <alignment horizontal="center" vertical="center" wrapText="1"/>
    </xf>
    <xf numFmtId="49" fontId="5" fillId="3" borderId="9" xfId="1" applyNumberFormat="1" applyFont="1" applyFill="1" applyBorder="1" applyAlignment="1">
      <alignment horizontal="center" vertical="top" wrapText="1"/>
    </xf>
    <xf numFmtId="49" fontId="5" fillId="3" borderId="10" xfId="1" applyNumberFormat="1" applyFont="1" applyFill="1" applyBorder="1" applyAlignment="1">
      <alignment horizontal="center" vertical="top" wrapText="1"/>
    </xf>
    <xf numFmtId="49" fontId="5" fillId="3" borderId="11" xfId="1" applyNumberFormat="1" applyFont="1" applyFill="1" applyBorder="1" applyAlignment="1">
      <alignment horizontal="center" vertical="top" wrapText="1"/>
    </xf>
    <xf numFmtId="4" fontId="5" fillId="3" borderId="2" xfId="1" applyNumberFormat="1" applyFont="1" applyFill="1" applyBorder="1" applyAlignment="1">
      <alignment horizontal="center" vertical="top" wrapText="1"/>
    </xf>
    <xf numFmtId="165" fontId="5" fillId="3" borderId="12" xfId="1" applyNumberFormat="1" applyFont="1" applyFill="1" applyBorder="1" applyAlignment="1">
      <alignment horizontal="center" vertical="top" wrapText="1"/>
    </xf>
    <xf numFmtId="49" fontId="5" fillId="3" borderId="12" xfId="1" applyNumberFormat="1" applyFont="1" applyFill="1" applyBorder="1" applyAlignment="1">
      <alignment horizontal="center" vertical="top" wrapText="1"/>
    </xf>
    <xf numFmtId="49" fontId="5" fillId="3" borderId="2" xfId="1" applyNumberFormat="1" applyFont="1" applyFill="1" applyBorder="1" applyAlignment="1">
      <alignment horizontal="center" vertical="top" wrapText="1"/>
    </xf>
    <xf numFmtId="4" fontId="5" fillId="0" borderId="12" xfId="1" applyNumberFormat="1" applyFont="1" applyFill="1" applyBorder="1" applyAlignment="1">
      <alignment horizontal="center" vertical="top" wrapText="1"/>
    </xf>
    <xf numFmtId="4" fontId="5" fillId="3" borderId="1" xfId="1" applyNumberFormat="1" applyFont="1" applyFill="1" applyBorder="1" applyAlignment="1">
      <alignment horizontal="center" vertical="top" wrapText="1"/>
    </xf>
    <xf numFmtId="4" fontId="5" fillId="3" borderId="11" xfId="1" applyNumberFormat="1" applyFont="1" applyFill="1" applyBorder="1" applyAlignment="1">
      <alignment horizontal="center" vertical="top" wrapText="1"/>
    </xf>
    <xf numFmtId="4" fontId="5" fillId="3" borderId="32" xfId="1" applyNumberFormat="1" applyFont="1" applyFill="1" applyBorder="1" applyAlignment="1">
      <alignment horizontal="center" vertical="top" wrapText="1"/>
    </xf>
    <xf numFmtId="4" fontId="5" fillId="3" borderId="8" xfId="1" applyNumberFormat="1" applyFont="1" applyFill="1" applyBorder="1" applyAlignment="1">
      <alignment horizontal="center" vertical="top" wrapText="1"/>
    </xf>
    <xf numFmtId="4" fontId="5" fillId="3" borderId="6" xfId="1" applyNumberFormat="1" applyFont="1" applyFill="1" applyBorder="1" applyAlignment="1">
      <alignment horizontal="center" vertical="top" wrapText="1"/>
    </xf>
    <xf numFmtId="49" fontId="5" fillId="3" borderId="12" xfId="1" applyNumberFormat="1" applyFont="1" applyFill="1" applyBorder="1" applyAlignment="1">
      <alignment horizontal="center" vertical="center" wrapText="1"/>
    </xf>
    <xf numFmtId="4" fontId="5" fillId="3" borderId="12" xfId="1" applyNumberFormat="1" applyFont="1" applyFill="1" applyBorder="1" applyAlignment="1">
      <alignment horizontal="center" vertical="top" wrapText="1"/>
    </xf>
    <xf numFmtId="4" fontId="5" fillId="3" borderId="7" xfId="1" applyNumberFormat="1" applyFont="1" applyFill="1" applyBorder="1" applyAlignment="1">
      <alignment horizontal="center" vertical="top" wrapText="1"/>
    </xf>
    <xf numFmtId="49" fontId="5" fillId="2" borderId="4" xfId="1" applyNumberFormat="1" applyFont="1" applyFill="1" applyBorder="1" applyAlignment="1">
      <alignment vertical="top" wrapText="1"/>
    </xf>
    <xf numFmtId="49" fontId="5" fillId="2" borderId="3" xfId="1" applyNumberFormat="1" applyFont="1" applyFill="1" applyBorder="1" applyAlignment="1">
      <alignment vertical="top" wrapText="1"/>
    </xf>
    <xf numFmtId="49" fontId="4" fillId="4" borderId="4" xfId="1" applyNumberFormat="1" applyFont="1" applyFill="1" applyBorder="1" applyAlignment="1">
      <alignment vertical="top" wrapText="1"/>
    </xf>
    <xf numFmtId="164" fontId="4" fillId="4" borderId="3" xfId="1" applyNumberFormat="1" applyFont="1" applyFill="1" applyBorder="1" applyAlignment="1">
      <alignment horizontal="center" vertical="top" wrapText="1"/>
    </xf>
    <xf numFmtId="49" fontId="5" fillId="4" borderId="5" xfId="1" applyNumberFormat="1" applyFont="1" applyFill="1" applyBorder="1" applyAlignment="1">
      <alignment horizontal="center" vertical="top" wrapText="1"/>
    </xf>
    <xf numFmtId="49" fontId="5" fillId="3" borderId="9" xfId="1" applyNumberFormat="1" applyFont="1" applyFill="1" applyBorder="1" applyAlignment="1">
      <alignment horizontal="justify" vertical="top" wrapText="1"/>
    </xf>
    <xf numFmtId="49" fontId="4" fillId="3" borderId="4" xfId="1" applyNumberFormat="1" applyFont="1" applyFill="1" applyBorder="1" applyAlignment="1">
      <alignment horizontal="right" wrapText="1"/>
    </xf>
    <xf numFmtId="164" fontId="4" fillId="0" borderId="5" xfId="1" applyNumberFormat="1" applyFont="1" applyBorder="1" applyAlignment="1">
      <alignment wrapText="1"/>
    </xf>
    <xf numFmtId="49" fontId="7" fillId="0" borderId="0" xfId="1" applyNumberFormat="1" applyFont="1" applyAlignment="1">
      <alignment horizontal="center" vertical="top" wrapText="1"/>
    </xf>
    <xf numFmtId="49" fontId="2" fillId="3" borderId="11" xfId="1" applyNumberFormat="1" applyFont="1" applyFill="1" applyBorder="1" applyAlignment="1">
      <alignment horizontal="center" vertical="top" wrapText="1"/>
    </xf>
    <xf numFmtId="49" fontId="2" fillId="3" borderId="2" xfId="1" applyNumberFormat="1" applyFont="1" applyFill="1" applyBorder="1" applyAlignment="1">
      <alignment horizontal="center" vertical="top" wrapText="1"/>
    </xf>
    <xf numFmtId="166" fontId="5" fillId="3" borderId="10" xfId="1" applyNumberFormat="1" applyFont="1" applyFill="1" applyBorder="1" applyAlignment="1">
      <alignment horizontal="center" vertical="top" wrapText="1"/>
    </xf>
    <xf numFmtId="0" fontId="0" fillId="3" borderId="0" xfId="0" applyFill="1"/>
    <xf numFmtId="49" fontId="2" fillId="3" borderId="9" xfId="1" applyNumberFormat="1" applyFont="1" applyFill="1" applyBorder="1" applyAlignment="1">
      <alignment horizontal="center" vertical="top" wrapText="1"/>
    </xf>
    <xf numFmtId="49" fontId="2" fillId="3" borderId="9" xfId="1" applyNumberFormat="1" applyFont="1" applyFill="1" applyBorder="1" applyAlignment="1">
      <alignment horizontal="justify" vertical="top" wrapText="1"/>
    </xf>
    <xf numFmtId="49" fontId="2" fillId="3" borderId="10" xfId="1" applyNumberFormat="1" applyFont="1" applyFill="1" applyBorder="1" applyAlignment="1">
      <alignment horizontal="center" vertical="top" wrapText="1"/>
    </xf>
    <xf numFmtId="49" fontId="2" fillId="3" borderId="12" xfId="1" applyNumberFormat="1" applyFont="1" applyFill="1" applyBorder="1" applyAlignment="1">
      <alignment horizontal="center" vertical="top" wrapText="1"/>
    </xf>
    <xf numFmtId="49" fontId="2" fillId="3" borderId="12" xfId="1" applyNumberFormat="1" applyFont="1" applyFill="1" applyBorder="1" applyAlignment="1">
      <alignment horizontal="center" vertical="center" wrapText="1"/>
    </xf>
    <xf numFmtId="49" fontId="5" fillId="3" borderId="33" xfId="1" applyNumberFormat="1" applyFont="1" applyFill="1" applyBorder="1" applyAlignment="1">
      <alignment horizontal="center" vertical="top" wrapText="1"/>
    </xf>
    <xf numFmtId="4" fontId="5" fillId="3" borderId="34" xfId="1" applyNumberFormat="1" applyFont="1" applyFill="1" applyBorder="1" applyAlignment="1">
      <alignment horizontal="center" vertical="top" wrapText="1"/>
    </xf>
    <xf numFmtId="4" fontId="2" fillId="3" borderId="2" xfId="1" applyNumberFormat="1" applyFont="1" applyFill="1" applyBorder="1" applyAlignment="1">
      <alignment horizontal="center" vertical="top" wrapText="1"/>
    </xf>
    <xf numFmtId="165" fontId="2" fillId="3" borderId="12" xfId="1" applyNumberFormat="1" applyFont="1" applyFill="1" applyBorder="1" applyAlignment="1">
      <alignment horizontal="center" vertical="top" wrapText="1"/>
    </xf>
    <xf numFmtId="166" fontId="2" fillId="3" borderId="10" xfId="1" applyNumberFormat="1" applyFont="1" applyFill="1" applyBorder="1" applyAlignment="1">
      <alignment horizontal="center" vertical="top" wrapText="1"/>
    </xf>
    <xf numFmtId="4" fontId="2" fillId="3" borderId="12" xfId="1" applyNumberFormat="1" applyFont="1" applyFill="1" applyBorder="1" applyAlignment="1">
      <alignment horizontal="center" vertical="top" wrapText="1"/>
    </xf>
    <xf numFmtId="4" fontId="2" fillId="3" borderId="1" xfId="1" applyNumberFormat="1" applyFont="1" applyFill="1" applyBorder="1" applyAlignment="1">
      <alignment horizontal="center" vertical="top" wrapText="1"/>
    </xf>
    <xf numFmtId="4" fontId="2" fillId="3" borderId="11" xfId="1" applyNumberFormat="1" applyFont="1" applyFill="1" applyBorder="1" applyAlignment="1">
      <alignment horizontal="center" vertical="top" wrapText="1"/>
    </xf>
    <xf numFmtId="4" fontId="2" fillId="3" borderId="2" xfId="1" quotePrefix="1" applyNumberFormat="1" applyFont="1" applyFill="1" applyBorder="1" applyAlignment="1">
      <alignment horizontal="center" vertical="top" wrapText="1"/>
    </xf>
    <xf numFmtId="4" fontId="2" fillId="3" borderId="6" xfId="1" applyNumberFormat="1" applyFont="1" applyFill="1" applyBorder="1" applyAlignment="1">
      <alignment horizontal="center" vertical="top" wrapText="1"/>
    </xf>
    <xf numFmtId="4" fontId="5" fillId="3" borderId="2" xfId="1" quotePrefix="1" applyNumberFormat="1" applyFont="1" applyFill="1" applyBorder="1" applyAlignment="1">
      <alignment horizontal="center" vertical="top" wrapText="1"/>
    </xf>
    <xf numFmtId="4" fontId="8" fillId="3" borderId="11" xfId="0" applyNumberFormat="1" applyFont="1" applyFill="1" applyBorder="1" applyAlignment="1">
      <alignment horizontal="center" vertical="top"/>
    </xf>
    <xf numFmtId="49" fontId="5" fillId="2" borderId="3" xfId="1" applyNumberFormat="1" applyFont="1" applyFill="1" applyBorder="1" applyAlignment="1">
      <alignment horizontal="center" vertical="top" wrapText="1"/>
    </xf>
    <xf numFmtId="49" fontId="6" fillId="0" borderId="25" xfId="1" applyNumberFormat="1" applyFont="1" applyBorder="1" applyAlignment="1">
      <alignment horizontal="center" vertical="center" wrapText="1"/>
    </xf>
    <xf numFmtId="49" fontId="6" fillId="0" borderId="26" xfId="1" applyNumberFormat="1" applyFont="1" applyBorder="1" applyAlignment="1">
      <alignment horizontal="center" vertical="center" wrapText="1"/>
    </xf>
    <xf numFmtId="49" fontId="6" fillId="0" borderId="24" xfId="1" applyNumberFormat="1" applyFont="1" applyBorder="1" applyAlignment="1">
      <alignment horizontal="center" vertical="center" wrapText="1"/>
    </xf>
    <xf numFmtId="49" fontId="6" fillId="0" borderId="28" xfId="1" applyNumberFormat="1" applyFont="1" applyBorder="1" applyAlignment="1">
      <alignment horizontal="center" vertical="center" wrapText="1"/>
    </xf>
    <xf numFmtId="49" fontId="6" fillId="0" borderId="29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5" xfId="1" applyNumberFormat="1" applyFont="1" applyBorder="1" applyAlignment="1">
      <alignment horizontal="center" vertical="center" wrapText="1"/>
    </xf>
    <xf numFmtId="49" fontId="6" fillId="0" borderId="16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27" xfId="1" applyNumberFormat="1" applyFont="1" applyBorder="1" applyAlignment="1">
      <alignment horizontal="center" vertical="center" wrapText="1"/>
    </xf>
    <xf numFmtId="49" fontId="6" fillId="0" borderId="23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vertical="top" wrapText="1"/>
    </xf>
    <xf numFmtId="49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center" vertical="top"/>
    </xf>
    <xf numFmtId="49" fontId="6" fillId="0" borderId="30" xfId="1" applyNumberFormat="1" applyFont="1" applyBorder="1" applyAlignment="1">
      <alignment horizontal="center" vertical="center" wrapText="1"/>
    </xf>
    <xf numFmtId="49" fontId="6" fillId="0" borderId="31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49" fontId="6" fillId="0" borderId="21" xfId="1" applyNumberFormat="1" applyFont="1" applyBorder="1" applyAlignment="1">
      <alignment horizontal="center" vertical="center" wrapText="1"/>
    </xf>
    <xf numFmtId="49" fontId="6" fillId="0" borderId="14" xfId="1" applyNumberFormat="1" applyFont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6" fillId="0" borderId="22" xfId="1" applyNumberFormat="1" applyFont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top" wrapText="1"/>
    </xf>
    <xf numFmtId="49" fontId="2" fillId="3" borderId="10" xfId="0" applyNumberFormat="1" applyFont="1" applyFill="1" applyBorder="1" applyAlignment="1">
      <alignment horizontal="center" vertical="top" wrapText="1"/>
    </xf>
    <xf numFmtId="4" fontId="2" fillId="3" borderId="2" xfId="0" applyNumberFormat="1" applyFont="1" applyFill="1" applyBorder="1" applyAlignment="1">
      <alignment horizontal="center" vertical="top" wrapText="1"/>
    </xf>
    <xf numFmtId="165" fontId="2" fillId="3" borderId="12" xfId="0" applyNumberFormat="1" applyFont="1" applyFill="1" applyBorder="1" applyAlignment="1">
      <alignment horizontal="center" vertical="top" wrapText="1"/>
    </xf>
    <xf numFmtId="49" fontId="2" fillId="3" borderId="12" xfId="0" applyNumberFormat="1" applyFont="1" applyFill="1" applyBorder="1" applyAlignment="1">
      <alignment horizontal="center" vertical="top" wrapText="1"/>
    </xf>
    <xf numFmtId="49" fontId="2" fillId="3" borderId="11" xfId="0" applyNumberFormat="1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4" fontId="2" fillId="3" borderId="12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4" fontId="2" fillId="3" borderId="11" xfId="0" applyNumberFormat="1" applyFont="1" applyFill="1" applyBorder="1" applyAlignment="1">
      <alignment horizontal="center" vertical="top" wrapText="1"/>
    </xf>
    <xf numFmtId="4" fontId="2" fillId="3" borderId="7" xfId="0" applyNumberFormat="1" applyFont="1" applyFill="1" applyBorder="1" applyAlignment="1">
      <alignment horizontal="center" vertical="top" wrapText="1"/>
    </xf>
    <xf numFmtId="4" fontId="2" fillId="3" borderId="6" xfId="0" applyNumberFormat="1" applyFont="1" applyFill="1" applyBorder="1" applyAlignment="1">
      <alignment horizontal="center" vertical="top" wrapText="1"/>
    </xf>
    <xf numFmtId="49" fontId="2" fillId="3" borderId="0" xfId="0" applyNumberFormat="1" applyFont="1" applyFill="1" applyAlignment="1">
      <alignment vertical="top" wrapText="1"/>
    </xf>
    <xf numFmtId="0" fontId="9" fillId="3" borderId="0" xfId="0" applyFont="1" applyFill="1"/>
    <xf numFmtId="4" fontId="2" fillId="0" borderId="11" xfId="1" applyNumberFormat="1" applyFont="1" applyFill="1" applyBorder="1" applyAlignment="1">
      <alignment horizontal="center" vertical="top" wrapText="1"/>
    </xf>
    <xf numFmtId="4" fontId="2" fillId="0" borderId="2" xfId="1" applyNumberFormat="1" applyFont="1" applyFill="1" applyBorder="1" applyAlignment="1">
      <alignment horizontal="center" vertical="top" wrapText="1"/>
    </xf>
    <xf numFmtId="4" fontId="2" fillId="0" borderId="12" xfId="1" applyNumberFormat="1" applyFont="1" applyFill="1" applyBorder="1" applyAlignment="1">
      <alignment horizontal="center" vertical="top" wrapText="1"/>
    </xf>
    <xf numFmtId="4" fontId="2" fillId="0" borderId="6" xfId="1" applyNumberFormat="1" applyFont="1" applyFill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justify" vertical="top" wrapText="1"/>
    </xf>
    <xf numFmtId="49" fontId="2" fillId="0" borderId="10" xfId="1" applyNumberFormat="1" applyFont="1" applyFill="1" applyBorder="1" applyAlignment="1">
      <alignment horizontal="center" vertical="top" wrapText="1"/>
    </xf>
    <xf numFmtId="49" fontId="2" fillId="0" borderId="11" xfId="1" applyNumberFormat="1" applyFont="1" applyFill="1" applyBorder="1" applyAlignment="1">
      <alignment horizontal="center" vertical="top" wrapText="1"/>
    </xf>
    <xf numFmtId="165" fontId="2" fillId="0" borderId="12" xfId="1" applyNumberFormat="1" applyFont="1" applyFill="1" applyBorder="1" applyAlignment="1">
      <alignment horizontal="center" vertical="top" wrapText="1"/>
    </xf>
    <xf numFmtId="49" fontId="2" fillId="0" borderId="12" xfId="1" applyNumberFormat="1" applyFont="1" applyFill="1" applyBorder="1" applyAlignment="1">
      <alignment horizontal="center" vertical="top" wrapText="1"/>
    </xf>
    <xf numFmtId="49" fontId="2" fillId="0" borderId="2" xfId="1" applyNumberFormat="1" applyFont="1" applyFill="1" applyBorder="1" applyAlignment="1">
      <alignment horizontal="center" vertical="top" wrapText="1"/>
    </xf>
    <xf numFmtId="166" fontId="2" fillId="0" borderId="10" xfId="1" applyNumberFormat="1" applyFont="1" applyFill="1" applyBorder="1" applyAlignment="1">
      <alignment horizontal="center"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4" fontId="10" fillId="0" borderId="11" xfId="0" applyNumberFormat="1" applyFont="1" applyFill="1" applyBorder="1" applyAlignment="1">
      <alignment horizontal="center" vertical="top"/>
    </xf>
    <xf numFmtId="0" fontId="0" fillId="0" borderId="0" xfId="0" applyFill="1"/>
    <xf numFmtId="4" fontId="5" fillId="3" borderId="23" xfId="1" applyNumberFormat="1" applyFont="1" applyFill="1" applyBorder="1" applyAlignment="1">
      <alignment horizontal="center" vertical="top" wrapText="1"/>
    </xf>
    <xf numFmtId="49" fontId="5" fillId="2" borderId="5" xfId="1" applyNumberFormat="1" applyFont="1" applyFill="1" applyBorder="1" applyAlignment="1">
      <alignment horizontal="center" vertical="top" wrapText="1"/>
    </xf>
    <xf numFmtId="4" fontId="2" fillId="0" borderId="0" xfId="1" applyNumberFormat="1"/>
    <xf numFmtId="2" fontId="3" fillId="0" borderId="0" xfId="1" applyNumberFormat="1" applyFont="1" applyAlignment="1">
      <alignment horizontal="center" vertical="top" wrapText="1"/>
    </xf>
    <xf numFmtId="4" fontId="0" fillId="3" borderId="0" xfId="0" applyNumberFormat="1" applyFill="1"/>
  </cellXfs>
  <cellStyles count="5">
    <cellStyle name="Normal" xfId="0" builtinId="0"/>
    <cellStyle name="Normal 2" xfId="1"/>
    <cellStyle name="Normal 2 2" xfId="4"/>
    <cellStyle name="Normal 3" xfId="2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view="pageBreakPreview" zoomScale="55" zoomScaleNormal="100" zoomScaleSheetLayoutView="55" workbookViewId="0">
      <selection activeCell="O31" sqref="O31"/>
    </sheetView>
  </sheetViews>
  <sheetFormatPr defaultRowHeight="11.25" x14ac:dyDescent="0.25"/>
  <cols>
    <col min="1" max="1" width="11.5703125" style="12" customWidth="1"/>
    <col min="2" max="2" width="40.42578125" style="12" customWidth="1"/>
    <col min="3" max="3" width="9.140625" style="12"/>
    <col min="4" max="4" width="25.85546875" style="12" customWidth="1"/>
    <col min="5" max="5" width="13.7109375" style="12" customWidth="1"/>
    <col min="6" max="6" width="14.140625" style="12" customWidth="1"/>
    <col min="7" max="7" width="13.7109375" style="12" customWidth="1"/>
    <col min="8" max="8" width="26.5703125" style="12" customWidth="1"/>
    <col min="9" max="9" width="5.7109375" style="12" customWidth="1"/>
    <col min="10" max="11" width="10.7109375" style="12" customWidth="1"/>
    <col min="12" max="12" width="13.7109375" style="12" customWidth="1"/>
    <col min="13" max="13" width="20" style="12" bestFit="1" customWidth="1"/>
    <col min="14" max="14" width="10.7109375" style="12" customWidth="1"/>
    <col min="15" max="15" width="13.28515625" style="12" bestFit="1" customWidth="1"/>
    <col min="16" max="16" width="11.5703125" style="12" bestFit="1" customWidth="1"/>
    <col min="17" max="17" width="13.28515625" style="12" bestFit="1" customWidth="1"/>
    <col min="18" max="18" width="18" style="12" bestFit="1" customWidth="1"/>
    <col min="19" max="19" width="10.7109375" style="12" customWidth="1"/>
    <col min="20" max="20" width="12.7109375" style="12" customWidth="1"/>
    <col min="21" max="21" width="11.7109375" style="12" bestFit="1" customWidth="1"/>
    <col min="22" max="256" width="9.140625" style="11"/>
    <col min="257" max="257" width="11.5703125" style="11" customWidth="1"/>
    <col min="258" max="258" width="40.42578125" style="11" customWidth="1"/>
    <col min="259" max="259" width="9.140625" style="11"/>
    <col min="260" max="260" width="25.85546875" style="11" customWidth="1"/>
    <col min="261" max="261" width="13.7109375" style="11" customWidth="1"/>
    <col min="262" max="262" width="14.140625" style="11" customWidth="1"/>
    <col min="263" max="263" width="13.7109375" style="11" customWidth="1"/>
    <col min="264" max="264" width="26.5703125" style="11" customWidth="1"/>
    <col min="265" max="265" width="5.7109375" style="11" customWidth="1"/>
    <col min="266" max="267" width="10.7109375" style="11" customWidth="1"/>
    <col min="268" max="269" width="13.7109375" style="11" customWidth="1"/>
    <col min="270" max="270" width="10.7109375" style="11" customWidth="1"/>
    <col min="271" max="271" width="12.7109375" style="11" customWidth="1"/>
    <col min="272" max="273" width="10.7109375" style="11" customWidth="1"/>
    <col min="274" max="274" width="16.7109375" style="11" customWidth="1"/>
    <col min="275" max="275" width="10.7109375" style="11" customWidth="1"/>
    <col min="276" max="276" width="12.7109375" style="11" customWidth="1"/>
    <col min="277" max="277" width="11.7109375" style="11" bestFit="1" customWidth="1"/>
    <col min="278" max="512" width="9.140625" style="11"/>
    <col min="513" max="513" width="11.5703125" style="11" customWidth="1"/>
    <col min="514" max="514" width="40.42578125" style="11" customWidth="1"/>
    <col min="515" max="515" width="9.140625" style="11"/>
    <col min="516" max="516" width="25.85546875" style="11" customWidth="1"/>
    <col min="517" max="517" width="13.7109375" style="11" customWidth="1"/>
    <col min="518" max="518" width="14.140625" style="11" customWidth="1"/>
    <col min="519" max="519" width="13.7109375" style="11" customWidth="1"/>
    <col min="520" max="520" width="26.5703125" style="11" customWidth="1"/>
    <col min="521" max="521" width="5.7109375" style="11" customWidth="1"/>
    <col min="522" max="523" width="10.7109375" style="11" customWidth="1"/>
    <col min="524" max="525" width="13.7109375" style="11" customWidth="1"/>
    <col min="526" max="526" width="10.7109375" style="11" customWidth="1"/>
    <col min="527" max="527" width="12.7109375" style="11" customWidth="1"/>
    <col min="528" max="529" width="10.7109375" style="11" customWidth="1"/>
    <col min="530" max="530" width="16.7109375" style="11" customWidth="1"/>
    <col min="531" max="531" width="10.7109375" style="11" customWidth="1"/>
    <col min="532" max="532" width="12.7109375" style="11" customWidth="1"/>
    <col min="533" max="533" width="11.7109375" style="11" bestFit="1" customWidth="1"/>
    <col min="534" max="768" width="9.140625" style="11"/>
    <col min="769" max="769" width="11.5703125" style="11" customWidth="1"/>
    <col min="770" max="770" width="40.42578125" style="11" customWidth="1"/>
    <col min="771" max="771" width="9.140625" style="11"/>
    <col min="772" max="772" width="25.85546875" style="11" customWidth="1"/>
    <col min="773" max="773" width="13.7109375" style="11" customWidth="1"/>
    <col min="774" max="774" width="14.140625" style="11" customWidth="1"/>
    <col min="775" max="775" width="13.7109375" style="11" customWidth="1"/>
    <col min="776" max="776" width="26.5703125" style="11" customWidth="1"/>
    <col min="777" max="777" width="5.7109375" style="11" customWidth="1"/>
    <col min="778" max="779" width="10.7109375" style="11" customWidth="1"/>
    <col min="780" max="781" width="13.7109375" style="11" customWidth="1"/>
    <col min="782" max="782" width="10.7109375" style="11" customWidth="1"/>
    <col min="783" max="783" width="12.7109375" style="11" customWidth="1"/>
    <col min="784" max="785" width="10.7109375" style="11" customWidth="1"/>
    <col min="786" max="786" width="16.7109375" style="11" customWidth="1"/>
    <col min="787" max="787" width="10.7109375" style="11" customWidth="1"/>
    <col min="788" max="788" width="12.7109375" style="11" customWidth="1"/>
    <col min="789" max="789" width="11.7109375" style="11" bestFit="1" customWidth="1"/>
    <col min="790" max="1024" width="9.140625" style="11"/>
    <col min="1025" max="1025" width="11.5703125" style="11" customWidth="1"/>
    <col min="1026" max="1026" width="40.42578125" style="11" customWidth="1"/>
    <col min="1027" max="1027" width="9.140625" style="11"/>
    <col min="1028" max="1028" width="25.85546875" style="11" customWidth="1"/>
    <col min="1029" max="1029" width="13.7109375" style="11" customWidth="1"/>
    <col min="1030" max="1030" width="14.140625" style="11" customWidth="1"/>
    <col min="1031" max="1031" width="13.7109375" style="11" customWidth="1"/>
    <col min="1032" max="1032" width="26.5703125" style="11" customWidth="1"/>
    <col min="1033" max="1033" width="5.7109375" style="11" customWidth="1"/>
    <col min="1034" max="1035" width="10.7109375" style="11" customWidth="1"/>
    <col min="1036" max="1037" width="13.7109375" style="11" customWidth="1"/>
    <col min="1038" max="1038" width="10.7109375" style="11" customWidth="1"/>
    <col min="1039" max="1039" width="12.7109375" style="11" customWidth="1"/>
    <col min="1040" max="1041" width="10.7109375" style="11" customWidth="1"/>
    <col min="1042" max="1042" width="16.7109375" style="11" customWidth="1"/>
    <col min="1043" max="1043" width="10.7109375" style="11" customWidth="1"/>
    <col min="1044" max="1044" width="12.7109375" style="11" customWidth="1"/>
    <col min="1045" max="1045" width="11.7109375" style="11" bestFit="1" customWidth="1"/>
    <col min="1046" max="1280" width="9.140625" style="11"/>
    <col min="1281" max="1281" width="11.5703125" style="11" customWidth="1"/>
    <col min="1282" max="1282" width="40.42578125" style="11" customWidth="1"/>
    <col min="1283" max="1283" width="9.140625" style="11"/>
    <col min="1284" max="1284" width="25.85546875" style="11" customWidth="1"/>
    <col min="1285" max="1285" width="13.7109375" style="11" customWidth="1"/>
    <col min="1286" max="1286" width="14.140625" style="11" customWidth="1"/>
    <col min="1287" max="1287" width="13.7109375" style="11" customWidth="1"/>
    <col min="1288" max="1288" width="26.5703125" style="11" customWidth="1"/>
    <col min="1289" max="1289" width="5.7109375" style="11" customWidth="1"/>
    <col min="1290" max="1291" width="10.7109375" style="11" customWidth="1"/>
    <col min="1292" max="1293" width="13.7109375" style="11" customWidth="1"/>
    <col min="1294" max="1294" width="10.7109375" style="11" customWidth="1"/>
    <col min="1295" max="1295" width="12.7109375" style="11" customWidth="1"/>
    <col min="1296" max="1297" width="10.7109375" style="11" customWidth="1"/>
    <col min="1298" max="1298" width="16.7109375" style="11" customWidth="1"/>
    <col min="1299" max="1299" width="10.7109375" style="11" customWidth="1"/>
    <col min="1300" max="1300" width="12.7109375" style="11" customWidth="1"/>
    <col min="1301" max="1301" width="11.7109375" style="11" bestFit="1" customWidth="1"/>
    <col min="1302" max="1536" width="9.140625" style="11"/>
    <col min="1537" max="1537" width="11.5703125" style="11" customWidth="1"/>
    <col min="1538" max="1538" width="40.42578125" style="11" customWidth="1"/>
    <col min="1539" max="1539" width="9.140625" style="11"/>
    <col min="1540" max="1540" width="25.85546875" style="11" customWidth="1"/>
    <col min="1541" max="1541" width="13.7109375" style="11" customWidth="1"/>
    <col min="1542" max="1542" width="14.140625" style="11" customWidth="1"/>
    <col min="1543" max="1543" width="13.7109375" style="11" customWidth="1"/>
    <col min="1544" max="1544" width="26.5703125" style="11" customWidth="1"/>
    <col min="1545" max="1545" width="5.7109375" style="11" customWidth="1"/>
    <col min="1546" max="1547" width="10.7109375" style="11" customWidth="1"/>
    <col min="1548" max="1549" width="13.7109375" style="11" customWidth="1"/>
    <col min="1550" max="1550" width="10.7109375" style="11" customWidth="1"/>
    <col min="1551" max="1551" width="12.7109375" style="11" customWidth="1"/>
    <col min="1552" max="1553" width="10.7109375" style="11" customWidth="1"/>
    <col min="1554" max="1554" width="16.7109375" style="11" customWidth="1"/>
    <col min="1555" max="1555" width="10.7109375" style="11" customWidth="1"/>
    <col min="1556" max="1556" width="12.7109375" style="11" customWidth="1"/>
    <col min="1557" max="1557" width="11.7109375" style="11" bestFit="1" customWidth="1"/>
    <col min="1558" max="1792" width="9.140625" style="11"/>
    <col min="1793" max="1793" width="11.5703125" style="11" customWidth="1"/>
    <col min="1794" max="1794" width="40.42578125" style="11" customWidth="1"/>
    <col min="1795" max="1795" width="9.140625" style="11"/>
    <col min="1796" max="1796" width="25.85546875" style="11" customWidth="1"/>
    <col min="1797" max="1797" width="13.7109375" style="11" customWidth="1"/>
    <col min="1798" max="1798" width="14.140625" style="11" customWidth="1"/>
    <col min="1799" max="1799" width="13.7109375" style="11" customWidth="1"/>
    <col min="1800" max="1800" width="26.5703125" style="11" customWidth="1"/>
    <col min="1801" max="1801" width="5.7109375" style="11" customWidth="1"/>
    <col min="1802" max="1803" width="10.7109375" style="11" customWidth="1"/>
    <col min="1804" max="1805" width="13.7109375" style="11" customWidth="1"/>
    <col min="1806" max="1806" width="10.7109375" style="11" customWidth="1"/>
    <col min="1807" max="1807" width="12.7109375" style="11" customWidth="1"/>
    <col min="1808" max="1809" width="10.7109375" style="11" customWidth="1"/>
    <col min="1810" max="1810" width="16.7109375" style="11" customWidth="1"/>
    <col min="1811" max="1811" width="10.7109375" style="11" customWidth="1"/>
    <col min="1812" max="1812" width="12.7109375" style="11" customWidth="1"/>
    <col min="1813" max="1813" width="11.7109375" style="11" bestFit="1" customWidth="1"/>
    <col min="1814" max="2048" width="9.140625" style="11"/>
    <col min="2049" max="2049" width="11.5703125" style="11" customWidth="1"/>
    <col min="2050" max="2050" width="40.42578125" style="11" customWidth="1"/>
    <col min="2051" max="2051" width="9.140625" style="11"/>
    <col min="2052" max="2052" width="25.85546875" style="11" customWidth="1"/>
    <col min="2053" max="2053" width="13.7109375" style="11" customWidth="1"/>
    <col min="2054" max="2054" width="14.140625" style="11" customWidth="1"/>
    <col min="2055" max="2055" width="13.7109375" style="11" customWidth="1"/>
    <col min="2056" max="2056" width="26.5703125" style="11" customWidth="1"/>
    <col min="2057" max="2057" width="5.7109375" style="11" customWidth="1"/>
    <col min="2058" max="2059" width="10.7109375" style="11" customWidth="1"/>
    <col min="2060" max="2061" width="13.7109375" style="11" customWidth="1"/>
    <col min="2062" max="2062" width="10.7109375" style="11" customWidth="1"/>
    <col min="2063" max="2063" width="12.7109375" style="11" customWidth="1"/>
    <col min="2064" max="2065" width="10.7109375" style="11" customWidth="1"/>
    <col min="2066" max="2066" width="16.7109375" style="11" customWidth="1"/>
    <col min="2067" max="2067" width="10.7109375" style="11" customWidth="1"/>
    <col min="2068" max="2068" width="12.7109375" style="11" customWidth="1"/>
    <col min="2069" max="2069" width="11.7109375" style="11" bestFit="1" customWidth="1"/>
    <col min="2070" max="2304" width="9.140625" style="11"/>
    <col min="2305" max="2305" width="11.5703125" style="11" customWidth="1"/>
    <col min="2306" max="2306" width="40.42578125" style="11" customWidth="1"/>
    <col min="2307" max="2307" width="9.140625" style="11"/>
    <col min="2308" max="2308" width="25.85546875" style="11" customWidth="1"/>
    <col min="2309" max="2309" width="13.7109375" style="11" customWidth="1"/>
    <col min="2310" max="2310" width="14.140625" style="11" customWidth="1"/>
    <col min="2311" max="2311" width="13.7109375" style="11" customWidth="1"/>
    <col min="2312" max="2312" width="26.5703125" style="11" customWidth="1"/>
    <col min="2313" max="2313" width="5.7109375" style="11" customWidth="1"/>
    <col min="2314" max="2315" width="10.7109375" style="11" customWidth="1"/>
    <col min="2316" max="2317" width="13.7109375" style="11" customWidth="1"/>
    <col min="2318" max="2318" width="10.7109375" style="11" customWidth="1"/>
    <col min="2319" max="2319" width="12.7109375" style="11" customWidth="1"/>
    <col min="2320" max="2321" width="10.7109375" style="11" customWidth="1"/>
    <col min="2322" max="2322" width="16.7109375" style="11" customWidth="1"/>
    <col min="2323" max="2323" width="10.7109375" style="11" customWidth="1"/>
    <col min="2324" max="2324" width="12.7109375" style="11" customWidth="1"/>
    <col min="2325" max="2325" width="11.7109375" style="11" bestFit="1" customWidth="1"/>
    <col min="2326" max="2560" width="9.140625" style="11"/>
    <col min="2561" max="2561" width="11.5703125" style="11" customWidth="1"/>
    <col min="2562" max="2562" width="40.42578125" style="11" customWidth="1"/>
    <col min="2563" max="2563" width="9.140625" style="11"/>
    <col min="2564" max="2564" width="25.85546875" style="11" customWidth="1"/>
    <col min="2565" max="2565" width="13.7109375" style="11" customWidth="1"/>
    <col min="2566" max="2566" width="14.140625" style="11" customWidth="1"/>
    <col min="2567" max="2567" width="13.7109375" style="11" customWidth="1"/>
    <col min="2568" max="2568" width="26.5703125" style="11" customWidth="1"/>
    <col min="2569" max="2569" width="5.7109375" style="11" customWidth="1"/>
    <col min="2570" max="2571" width="10.7109375" style="11" customWidth="1"/>
    <col min="2572" max="2573" width="13.7109375" style="11" customWidth="1"/>
    <col min="2574" max="2574" width="10.7109375" style="11" customWidth="1"/>
    <col min="2575" max="2575" width="12.7109375" style="11" customWidth="1"/>
    <col min="2576" max="2577" width="10.7109375" style="11" customWidth="1"/>
    <col min="2578" max="2578" width="16.7109375" style="11" customWidth="1"/>
    <col min="2579" max="2579" width="10.7109375" style="11" customWidth="1"/>
    <col min="2580" max="2580" width="12.7109375" style="11" customWidth="1"/>
    <col min="2581" max="2581" width="11.7109375" style="11" bestFit="1" customWidth="1"/>
    <col min="2582" max="2816" width="9.140625" style="11"/>
    <col min="2817" max="2817" width="11.5703125" style="11" customWidth="1"/>
    <col min="2818" max="2818" width="40.42578125" style="11" customWidth="1"/>
    <col min="2819" max="2819" width="9.140625" style="11"/>
    <col min="2820" max="2820" width="25.85546875" style="11" customWidth="1"/>
    <col min="2821" max="2821" width="13.7109375" style="11" customWidth="1"/>
    <col min="2822" max="2822" width="14.140625" style="11" customWidth="1"/>
    <col min="2823" max="2823" width="13.7109375" style="11" customWidth="1"/>
    <col min="2824" max="2824" width="26.5703125" style="11" customWidth="1"/>
    <col min="2825" max="2825" width="5.7109375" style="11" customWidth="1"/>
    <col min="2826" max="2827" width="10.7109375" style="11" customWidth="1"/>
    <col min="2828" max="2829" width="13.7109375" style="11" customWidth="1"/>
    <col min="2830" max="2830" width="10.7109375" style="11" customWidth="1"/>
    <col min="2831" max="2831" width="12.7109375" style="11" customWidth="1"/>
    <col min="2832" max="2833" width="10.7109375" style="11" customWidth="1"/>
    <col min="2834" max="2834" width="16.7109375" style="11" customWidth="1"/>
    <col min="2835" max="2835" width="10.7109375" style="11" customWidth="1"/>
    <col min="2836" max="2836" width="12.7109375" style="11" customWidth="1"/>
    <col min="2837" max="2837" width="11.7109375" style="11" bestFit="1" customWidth="1"/>
    <col min="2838" max="3072" width="9.140625" style="11"/>
    <col min="3073" max="3073" width="11.5703125" style="11" customWidth="1"/>
    <col min="3074" max="3074" width="40.42578125" style="11" customWidth="1"/>
    <col min="3075" max="3075" width="9.140625" style="11"/>
    <col min="3076" max="3076" width="25.85546875" style="11" customWidth="1"/>
    <col min="3077" max="3077" width="13.7109375" style="11" customWidth="1"/>
    <col min="3078" max="3078" width="14.140625" style="11" customWidth="1"/>
    <col min="3079" max="3079" width="13.7109375" style="11" customWidth="1"/>
    <col min="3080" max="3080" width="26.5703125" style="11" customWidth="1"/>
    <col min="3081" max="3081" width="5.7109375" style="11" customWidth="1"/>
    <col min="3082" max="3083" width="10.7109375" style="11" customWidth="1"/>
    <col min="3084" max="3085" width="13.7109375" style="11" customWidth="1"/>
    <col min="3086" max="3086" width="10.7109375" style="11" customWidth="1"/>
    <col min="3087" max="3087" width="12.7109375" style="11" customWidth="1"/>
    <col min="3088" max="3089" width="10.7109375" style="11" customWidth="1"/>
    <col min="3090" max="3090" width="16.7109375" style="11" customWidth="1"/>
    <col min="3091" max="3091" width="10.7109375" style="11" customWidth="1"/>
    <col min="3092" max="3092" width="12.7109375" style="11" customWidth="1"/>
    <col min="3093" max="3093" width="11.7109375" style="11" bestFit="1" customWidth="1"/>
    <col min="3094" max="3328" width="9.140625" style="11"/>
    <col min="3329" max="3329" width="11.5703125" style="11" customWidth="1"/>
    <col min="3330" max="3330" width="40.42578125" style="11" customWidth="1"/>
    <col min="3331" max="3331" width="9.140625" style="11"/>
    <col min="3332" max="3332" width="25.85546875" style="11" customWidth="1"/>
    <col min="3333" max="3333" width="13.7109375" style="11" customWidth="1"/>
    <col min="3334" max="3334" width="14.140625" style="11" customWidth="1"/>
    <col min="3335" max="3335" width="13.7109375" style="11" customWidth="1"/>
    <col min="3336" max="3336" width="26.5703125" style="11" customWidth="1"/>
    <col min="3337" max="3337" width="5.7109375" style="11" customWidth="1"/>
    <col min="3338" max="3339" width="10.7109375" style="11" customWidth="1"/>
    <col min="3340" max="3341" width="13.7109375" style="11" customWidth="1"/>
    <col min="3342" max="3342" width="10.7109375" style="11" customWidth="1"/>
    <col min="3343" max="3343" width="12.7109375" style="11" customWidth="1"/>
    <col min="3344" max="3345" width="10.7109375" style="11" customWidth="1"/>
    <col min="3346" max="3346" width="16.7109375" style="11" customWidth="1"/>
    <col min="3347" max="3347" width="10.7109375" style="11" customWidth="1"/>
    <col min="3348" max="3348" width="12.7109375" style="11" customWidth="1"/>
    <col min="3349" max="3349" width="11.7109375" style="11" bestFit="1" customWidth="1"/>
    <col min="3350" max="3584" width="9.140625" style="11"/>
    <col min="3585" max="3585" width="11.5703125" style="11" customWidth="1"/>
    <col min="3586" max="3586" width="40.42578125" style="11" customWidth="1"/>
    <col min="3587" max="3587" width="9.140625" style="11"/>
    <col min="3588" max="3588" width="25.85546875" style="11" customWidth="1"/>
    <col min="3589" max="3589" width="13.7109375" style="11" customWidth="1"/>
    <col min="3590" max="3590" width="14.140625" style="11" customWidth="1"/>
    <col min="3591" max="3591" width="13.7109375" style="11" customWidth="1"/>
    <col min="3592" max="3592" width="26.5703125" style="11" customWidth="1"/>
    <col min="3593" max="3593" width="5.7109375" style="11" customWidth="1"/>
    <col min="3594" max="3595" width="10.7109375" style="11" customWidth="1"/>
    <col min="3596" max="3597" width="13.7109375" style="11" customWidth="1"/>
    <col min="3598" max="3598" width="10.7109375" style="11" customWidth="1"/>
    <col min="3599" max="3599" width="12.7109375" style="11" customWidth="1"/>
    <col min="3600" max="3601" width="10.7109375" style="11" customWidth="1"/>
    <col min="3602" max="3602" width="16.7109375" style="11" customWidth="1"/>
    <col min="3603" max="3603" width="10.7109375" style="11" customWidth="1"/>
    <col min="3604" max="3604" width="12.7109375" style="11" customWidth="1"/>
    <col min="3605" max="3605" width="11.7109375" style="11" bestFit="1" customWidth="1"/>
    <col min="3606" max="3840" width="9.140625" style="11"/>
    <col min="3841" max="3841" width="11.5703125" style="11" customWidth="1"/>
    <col min="3842" max="3842" width="40.42578125" style="11" customWidth="1"/>
    <col min="3843" max="3843" width="9.140625" style="11"/>
    <col min="3844" max="3844" width="25.85546875" style="11" customWidth="1"/>
    <col min="3845" max="3845" width="13.7109375" style="11" customWidth="1"/>
    <col min="3846" max="3846" width="14.140625" style="11" customWidth="1"/>
    <col min="3847" max="3847" width="13.7109375" style="11" customWidth="1"/>
    <col min="3848" max="3848" width="26.5703125" style="11" customWidth="1"/>
    <col min="3849" max="3849" width="5.7109375" style="11" customWidth="1"/>
    <col min="3850" max="3851" width="10.7109375" style="11" customWidth="1"/>
    <col min="3852" max="3853" width="13.7109375" style="11" customWidth="1"/>
    <col min="3854" max="3854" width="10.7109375" style="11" customWidth="1"/>
    <col min="3855" max="3855" width="12.7109375" style="11" customWidth="1"/>
    <col min="3856" max="3857" width="10.7109375" style="11" customWidth="1"/>
    <col min="3858" max="3858" width="16.7109375" style="11" customWidth="1"/>
    <col min="3859" max="3859" width="10.7109375" style="11" customWidth="1"/>
    <col min="3860" max="3860" width="12.7109375" style="11" customWidth="1"/>
    <col min="3861" max="3861" width="11.7109375" style="11" bestFit="1" customWidth="1"/>
    <col min="3862" max="4096" width="9.140625" style="11"/>
    <col min="4097" max="4097" width="11.5703125" style="11" customWidth="1"/>
    <col min="4098" max="4098" width="40.42578125" style="11" customWidth="1"/>
    <col min="4099" max="4099" width="9.140625" style="11"/>
    <col min="4100" max="4100" width="25.85546875" style="11" customWidth="1"/>
    <col min="4101" max="4101" width="13.7109375" style="11" customWidth="1"/>
    <col min="4102" max="4102" width="14.140625" style="11" customWidth="1"/>
    <col min="4103" max="4103" width="13.7109375" style="11" customWidth="1"/>
    <col min="4104" max="4104" width="26.5703125" style="11" customWidth="1"/>
    <col min="4105" max="4105" width="5.7109375" style="11" customWidth="1"/>
    <col min="4106" max="4107" width="10.7109375" style="11" customWidth="1"/>
    <col min="4108" max="4109" width="13.7109375" style="11" customWidth="1"/>
    <col min="4110" max="4110" width="10.7109375" style="11" customWidth="1"/>
    <col min="4111" max="4111" width="12.7109375" style="11" customWidth="1"/>
    <col min="4112" max="4113" width="10.7109375" style="11" customWidth="1"/>
    <col min="4114" max="4114" width="16.7109375" style="11" customWidth="1"/>
    <col min="4115" max="4115" width="10.7109375" style="11" customWidth="1"/>
    <col min="4116" max="4116" width="12.7109375" style="11" customWidth="1"/>
    <col min="4117" max="4117" width="11.7109375" style="11" bestFit="1" customWidth="1"/>
    <col min="4118" max="4352" width="9.140625" style="11"/>
    <col min="4353" max="4353" width="11.5703125" style="11" customWidth="1"/>
    <col min="4354" max="4354" width="40.42578125" style="11" customWidth="1"/>
    <col min="4355" max="4355" width="9.140625" style="11"/>
    <col min="4356" max="4356" width="25.85546875" style="11" customWidth="1"/>
    <col min="4357" max="4357" width="13.7109375" style="11" customWidth="1"/>
    <col min="4358" max="4358" width="14.140625" style="11" customWidth="1"/>
    <col min="4359" max="4359" width="13.7109375" style="11" customWidth="1"/>
    <col min="4360" max="4360" width="26.5703125" style="11" customWidth="1"/>
    <col min="4361" max="4361" width="5.7109375" style="11" customWidth="1"/>
    <col min="4362" max="4363" width="10.7109375" style="11" customWidth="1"/>
    <col min="4364" max="4365" width="13.7109375" style="11" customWidth="1"/>
    <col min="4366" max="4366" width="10.7109375" style="11" customWidth="1"/>
    <col min="4367" max="4367" width="12.7109375" style="11" customWidth="1"/>
    <col min="4368" max="4369" width="10.7109375" style="11" customWidth="1"/>
    <col min="4370" max="4370" width="16.7109375" style="11" customWidth="1"/>
    <col min="4371" max="4371" width="10.7109375" style="11" customWidth="1"/>
    <col min="4372" max="4372" width="12.7109375" style="11" customWidth="1"/>
    <col min="4373" max="4373" width="11.7109375" style="11" bestFit="1" customWidth="1"/>
    <col min="4374" max="4608" width="9.140625" style="11"/>
    <col min="4609" max="4609" width="11.5703125" style="11" customWidth="1"/>
    <col min="4610" max="4610" width="40.42578125" style="11" customWidth="1"/>
    <col min="4611" max="4611" width="9.140625" style="11"/>
    <col min="4612" max="4612" width="25.85546875" style="11" customWidth="1"/>
    <col min="4613" max="4613" width="13.7109375" style="11" customWidth="1"/>
    <col min="4614" max="4614" width="14.140625" style="11" customWidth="1"/>
    <col min="4615" max="4615" width="13.7109375" style="11" customWidth="1"/>
    <col min="4616" max="4616" width="26.5703125" style="11" customWidth="1"/>
    <col min="4617" max="4617" width="5.7109375" style="11" customWidth="1"/>
    <col min="4618" max="4619" width="10.7109375" style="11" customWidth="1"/>
    <col min="4620" max="4621" width="13.7109375" style="11" customWidth="1"/>
    <col min="4622" max="4622" width="10.7109375" style="11" customWidth="1"/>
    <col min="4623" max="4623" width="12.7109375" style="11" customWidth="1"/>
    <col min="4624" max="4625" width="10.7109375" style="11" customWidth="1"/>
    <col min="4626" max="4626" width="16.7109375" style="11" customWidth="1"/>
    <col min="4627" max="4627" width="10.7109375" style="11" customWidth="1"/>
    <col min="4628" max="4628" width="12.7109375" style="11" customWidth="1"/>
    <col min="4629" max="4629" width="11.7109375" style="11" bestFit="1" customWidth="1"/>
    <col min="4630" max="4864" width="9.140625" style="11"/>
    <col min="4865" max="4865" width="11.5703125" style="11" customWidth="1"/>
    <col min="4866" max="4866" width="40.42578125" style="11" customWidth="1"/>
    <col min="4867" max="4867" width="9.140625" style="11"/>
    <col min="4868" max="4868" width="25.85546875" style="11" customWidth="1"/>
    <col min="4869" max="4869" width="13.7109375" style="11" customWidth="1"/>
    <col min="4870" max="4870" width="14.140625" style="11" customWidth="1"/>
    <col min="4871" max="4871" width="13.7109375" style="11" customWidth="1"/>
    <col min="4872" max="4872" width="26.5703125" style="11" customWidth="1"/>
    <col min="4873" max="4873" width="5.7109375" style="11" customWidth="1"/>
    <col min="4874" max="4875" width="10.7109375" style="11" customWidth="1"/>
    <col min="4876" max="4877" width="13.7109375" style="11" customWidth="1"/>
    <col min="4878" max="4878" width="10.7109375" style="11" customWidth="1"/>
    <col min="4879" max="4879" width="12.7109375" style="11" customWidth="1"/>
    <col min="4880" max="4881" width="10.7109375" style="11" customWidth="1"/>
    <col min="4882" max="4882" width="16.7109375" style="11" customWidth="1"/>
    <col min="4883" max="4883" width="10.7109375" style="11" customWidth="1"/>
    <col min="4884" max="4884" width="12.7109375" style="11" customWidth="1"/>
    <col min="4885" max="4885" width="11.7109375" style="11" bestFit="1" customWidth="1"/>
    <col min="4886" max="5120" width="9.140625" style="11"/>
    <col min="5121" max="5121" width="11.5703125" style="11" customWidth="1"/>
    <col min="5122" max="5122" width="40.42578125" style="11" customWidth="1"/>
    <col min="5123" max="5123" width="9.140625" style="11"/>
    <col min="5124" max="5124" width="25.85546875" style="11" customWidth="1"/>
    <col min="5125" max="5125" width="13.7109375" style="11" customWidth="1"/>
    <col min="5126" max="5126" width="14.140625" style="11" customWidth="1"/>
    <col min="5127" max="5127" width="13.7109375" style="11" customWidth="1"/>
    <col min="5128" max="5128" width="26.5703125" style="11" customWidth="1"/>
    <col min="5129" max="5129" width="5.7109375" style="11" customWidth="1"/>
    <col min="5130" max="5131" width="10.7109375" style="11" customWidth="1"/>
    <col min="5132" max="5133" width="13.7109375" style="11" customWidth="1"/>
    <col min="5134" max="5134" width="10.7109375" style="11" customWidth="1"/>
    <col min="5135" max="5135" width="12.7109375" style="11" customWidth="1"/>
    <col min="5136" max="5137" width="10.7109375" style="11" customWidth="1"/>
    <col min="5138" max="5138" width="16.7109375" style="11" customWidth="1"/>
    <col min="5139" max="5139" width="10.7109375" style="11" customWidth="1"/>
    <col min="5140" max="5140" width="12.7109375" style="11" customWidth="1"/>
    <col min="5141" max="5141" width="11.7109375" style="11" bestFit="1" customWidth="1"/>
    <col min="5142" max="5376" width="9.140625" style="11"/>
    <col min="5377" max="5377" width="11.5703125" style="11" customWidth="1"/>
    <col min="5378" max="5378" width="40.42578125" style="11" customWidth="1"/>
    <col min="5379" max="5379" width="9.140625" style="11"/>
    <col min="5380" max="5380" width="25.85546875" style="11" customWidth="1"/>
    <col min="5381" max="5381" width="13.7109375" style="11" customWidth="1"/>
    <col min="5382" max="5382" width="14.140625" style="11" customWidth="1"/>
    <col min="5383" max="5383" width="13.7109375" style="11" customWidth="1"/>
    <col min="5384" max="5384" width="26.5703125" style="11" customWidth="1"/>
    <col min="5385" max="5385" width="5.7109375" style="11" customWidth="1"/>
    <col min="5386" max="5387" width="10.7109375" style="11" customWidth="1"/>
    <col min="5388" max="5389" width="13.7109375" style="11" customWidth="1"/>
    <col min="5390" max="5390" width="10.7109375" style="11" customWidth="1"/>
    <col min="5391" max="5391" width="12.7109375" style="11" customWidth="1"/>
    <col min="5392" max="5393" width="10.7109375" style="11" customWidth="1"/>
    <col min="5394" max="5394" width="16.7109375" style="11" customWidth="1"/>
    <col min="5395" max="5395" width="10.7109375" style="11" customWidth="1"/>
    <col min="5396" max="5396" width="12.7109375" style="11" customWidth="1"/>
    <col min="5397" max="5397" width="11.7109375" style="11" bestFit="1" customWidth="1"/>
    <col min="5398" max="5632" width="9.140625" style="11"/>
    <col min="5633" max="5633" width="11.5703125" style="11" customWidth="1"/>
    <col min="5634" max="5634" width="40.42578125" style="11" customWidth="1"/>
    <col min="5635" max="5635" width="9.140625" style="11"/>
    <col min="5636" max="5636" width="25.85546875" style="11" customWidth="1"/>
    <col min="5637" max="5637" width="13.7109375" style="11" customWidth="1"/>
    <col min="5638" max="5638" width="14.140625" style="11" customWidth="1"/>
    <col min="5639" max="5639" width="13.7109375" style="11" customWidth="1"/>
    <col min="5640" max="5640" width="26.5703125" style="11" customWidth="1"/>
    <col min="5641" max="5641" width="5.7109375" style="11" customWidth="1"/>
    <col min="5642" max="5643" width="10.7109375" style="11" customWidth="1"/>
    <col min="5644" max="5645" width="13.7109375" style="11" customWidth="1"/>
    <col min="5646" max="5646" width="10.7109375" style="11" customWidth="1"/>
    <col min="5647" max="5647" width="12.7109375" style="11" customWidth="1"/>
    <col min="5648" max="5649" width="10.7109375" style="11" customWidth="1"/>
    <col min="5650" max="5650" width="16.7109375" style="11" customWidth="1"/>
    <col min="5651" max="5651" width="10.7109375" style="11" customWidth="1"/>
    <col min="5652" max="5652" width="12.7109375" style="11" customWidth="1"/>
    <col min="5653" max="5653" width="11.7109375" style="11" bestFit="1" customWidth="1"/>
    <col min="5654" max="5888" width="9.140625" style="11"/>
    <col min="5889" max="5889" width="11.5703125" style="11" customWidth="1"/>
    <col min="5890" max="5890" width="40.42578125" style="11" customWidth="1"/>
    <col min="5891" max="5891" width="9.140625" style="11"/>
    <col min="5892" max="5892" width="25.85546875" style="11" customWidth="1"/>
    <col min="5893" max="5893" width="13.7109375" style="11" customWidth="1"/>
    <col min="5894" max="5894" width="14.140625" style="11" customWidth="1"/>
    <col min="5895" max="5895" width="13.7109375" style="11" customWidth="1"/>
    <col min="5896" max="5896" width="26.5703125" style="11" customWidth="1"/>
    <col min="5897" max="5897" width="5.7109375" style="11" customWidth="1"/>
    <col min="5898" max="5899" width="10.7109375" style="11" customWidth="1"/>
    <col min="5900" max="5901" width="13.7109375" style="11" customWidth="1"/>
    <col min="5902" max="5902" width="10.7109375" style="11" customWidth="1"/>
    <col min="5903" max="5903" width="12.7109375" style="11" customWidth="1"/>
    <col min="5904" max="5905" width="10.7109375" style="11" customWidth="1"/>
    <col min="5906" max="5906" width="16.7109375" style="11" customWidth="1"/>
    <col min="5907" max="5907" width="10.7109375" style="11" customWidth="1"/>
    <col min="5908" max="5908" width="12.7109375" style="11" customWidth="1"/>
    <col min="5909" max="5909" width="11.7109375" style="11" bestFit="1" customWidth="1"/>
    <col min="5910" max="6144" width="9.140625" style="11"/>
    <col min="6145" max="6145" width="11.5703125" style="11" customWidth="1"/>
    <col min="6146" max="6146" width="40.42578125" style="11" customWidth="1"/>
    <col min="6147" max="6147" width="9.140625" style="11"/>
    <col min="6148" max="6148" width="25.85546875" style="11" customWidth="1"/>
    <col min="6149" max="6149" width="13.7109375" style="11" customWidth="1"/>
    <col min="6150" max="6150" width="14.140625" style="11" customWidth="1"/>
    <col min="6151" max="6151" width="13.7109375" style="11" customWidth="1"/>
    <col min="6152" max="6152" width="26.5703125" style="11" customWidth="1"/>
    <col min="6153" max="6153" width="5.7109375" style="11" customWidth="1"/>
    <col min="6154" max="6155" width="10.7109375" style="11" customWidth="1"/>
    <col min="6156" max="6157" width="13.7109375" style="11" customWidth="1"/>
    <col min="6158" max="6158" width="10.7109375" style="11" customWidth="1"/>
    <col min="6159" max="6159" width="12.7109375" style="11" customWidth="1"/>
    <col min="6160" max="6161" width="10.7109375" style="11" customWidth="1"/>
    <col min="6162" max="6162" width="16.7109375" style="11" customWidth="1"/>
    <col min="6163" max="6163" width="10.7109375" style="11" customWidth="1"/>
    <col min="6164" max="6164" width="12.7109375" style="11" customWidth="1"/>
    <col min="6165" max="6165" width="11.7109375" style="11" bestFit="1" customWidth="1"/>
    <col min="6166" max="6400" width="9.140625" style="11"/>
    <col min="6401" max="6401" width="11.5703125" style="11" customWidth="1"/>
    <col min="6402" max="6402" width="40.42578125" style="11" customWidth="1"/>
    <col min="6403" max="6403" width="9.140625" style="11"/>
    <col min="6404" max="6404" width="25.85546875" style="11" customWidth="1"/>
    <col min="6405" max="6405" width="13.7109375" style="11" customWidth="1"/>
    <col min="6406" max="6406" width="14.140625" style="11" customWidth="1"/>
    <col min="6407" max="6407" width="13.7109375" style="11" customWidth="1"/>
    <col min="6408" max="6408" width="26.5703125" style="11" customWidth="1"/>
    <col min="6409" max="6409" width="5.7109375" style="11" customWidth="1"/>
    <col min="6410" max="6411" width="10.7109375" style="11" customWidth="1"/>
    <col min="6412" max="6413" width="13.7109375" style="11" customWidth="1"/>
    <col min="6414" max="6414" width="10.7109375" style="11" customWidth="1"/>
    <col min="6415" max="6415" width="12.7109375" style="11" customWidth="1"/>
    <col min="6416" max="6417" width="10.7109375" style="11" customWidth="1"/>
    <col min="6418" max="6418" width="16.7109375" style="11" customWidth="1"/>
    <col min="6419" max="6419" width="10.7109375" style="11" customWidth="1"/>
    <col min="6420" max="6420" width="12.7109375" style="11" customWidth="1"/>
    <col min="6421" max="6421" width="11.7109375" style="11" bestFit="1" customWidth="1"/>
    <col min="6422" max="6656" width="9.140625" style="11"/>
    <col min="6657" max="6657" width="11.5703125" style="11" customWidth="1"/>
    <col min="6658" max="6658" width="40.42578125" style="11" customWidth="1"/>
    <col min="6659" max="6659" width="9.140625" style="11"/>
    <col min="6660" max="6660" width="25.85546875" style="11" customWidth="1"/>
    <col min="6661" max="6661" width="13.7109375" style="11" customWidth="1"/>
    <col min="6662" max="6662" width="14.140625" style="11" customWidth="1"/>
    <col min="6663" max="6663" width="13.7109375" style="11" customWidth="1"/>
    <col min="6664" max="6664" width="26.5703125" style="11" customWidth="1"/>
    <col min="6665" max="6665" width="5.7109375" style="11" customWidth="1"/>
    <col min="6666" max="6667" width="10.7109375" style="11" customWidth="1"/>
    <col min="6668" max="6669" width="13.7109375" style="11" customWidth="1"/>
    <col min="6670" max="6670" width="10.7109375" style="11" customWidth="1"/>
    <col min="6671" max="6671" width="12.7109375" style="11" customWidth="1"/>
    <col min="6672" max="6673" width="10.7109375" style="11" customWidth="1"/>
    <col min="6674" max="6674" width="16.7109375" style="11" customWidth="1"/>
    <col min="6675" max="6675" width="10.7109375" style="11" customWidth="1"/>
    <col min="6676" max="6676" width="12.7109375" style="11" customWidth="1"/>
    <col min="6677" max="6677" width="11.7109375" style="11" bestFit="1" customWidth="1"/>
    <col min="6678" max="6912" width="9.140625" style="11"/>
    <col min="6913" max="6913" width="11.5703125" style="11" customWidth="1"/>
    <col min="6914" max="6914" width="40.42578125" style="11" customWidth="1"/>
    <col min="6915" max="6915" width="9.140625" style="11"/>
    <col min="6916" max="6916" width="25.85546875" style="11" customWidth="1"/>
    <col min="6917" max="6917" width="13.7109375" style="11" customWidth="1"/>
    <col min="6918" max="6918" width="14.140625" style="11" customWidth="1"/>
    <col min="6919" max="6919" width="13.7109375" style="11" customWidth="1"/>
    <col min="6920" max="6920" width="26.5703125" style="11" customWidth="1"/>
    <col min="6921" max="6921" width="5.7109375" style="11" customWidth="1"/>
    <col min="6922" max="6923" width="10.7109375" style="11" customWidth="1"/>
    <col min="6924" max="6925" width="13.7109375" style="11" customWidth="1"/>
    <col min="6926" max="6926" width="10.7109375" style="11" customWidth="1"/>
    <col min="6927" max="6927" width="12.7109375" style="11" customWidth="1"/>
    <col min="6928" max="6929" width="10.7109375" style="11" customWidth="1"/>
    <col min="6930" max="6930" width="16.7109375" style="11" customWidth="1"/>
    <col min="6931" max="6931" width="10.7109375" style="11" customWidth="1"/>
    <col min="6932" max="6932" width="12.7109375" style="11" customWidth="1"/>
    <col min="6933" max="6933" width="11.7109375" style="11" bestFit="1" customWidth="1"/>
    <col min="6934" max="7168" width="9.140625" style="11"/>
    <col min="7169" max="7169" width="11.5703125" style="11" customWidth="1"/>
    <col min="7170" max="7170" width="40.42578125" style="11" customWidth="1"/>
    <col min="7171" max="7171" width="9.140625" style="11"/>
    <col min="7172" max="7172" width="25.85546875" style="11" customWidth="1"/>
    <col min="7173" max="7173" width="13.7109375" style="11" customWidth="1"/>
    <col min="7174" max="7174" width="14.140625" style="11" customWidth="1"/>
    <col min="7175" max="7175" width="13.7109375" style="11" customWidth="1"/>
    <col min="7176" max="7176" width="26.5703125" style="11" customWidth="1"/>
    <col min="7177" max="7177" width="5.7109375" style="11" customWidth="1"/>
    <col min="7178" max="7179" width="10.7109375" style="11" customWidth="1"/>
    <col min="7180" max="7181" width="13.7109375" style="11" customWidth="1"/>
    <col min="7182" max="7182" width="10.7109375" style="11" customWidth="1"/>
    <col min="7183" max="7183" width="12.7109375" style="11" customWidth="1"/>
    <col min="7184" max="7185" width="10.7109375" style="11" customWidth="1"/>
    <col min="7186" max="7186" width="16.7109375" style="11" customWidth="1"/>
    <col min="7187" max="7187" width="10.7109375" style="11" customWidth="1"/>
    <col min="7188" max="7188" width="12.7109375" style="11" customWidth="1"/>
    <col min="7189" max="7189" width="11.7109375" style="11" bestFit="1" customWidth="1"/>
    <col min="7190" max="7424" width="9.140625" style="11"/>
    <col min="7425" max="7425" width="11.5703125" style="11" customWidth="1"/>
    <col min="7426" max="7426" width="40.42578125" style="11" customWidth="1"/>
    <col min="7427" max="7427" width="9.140625" style="11"/>
    <col min="7428" max="7428" width="25.85546875" style="11" customWidth="1"/>
    <col min="7429" max="7429" width="13.7109375" style="11" customWidth="1"/>
    <col min="7430" max="7430" width="14.140625" style="11" customWidth="1"/>
    <col min="7431" max="7431" width="13.7109375" style="11" customWidth="1"/>
    <col min="7432" max="7432" width="26.5703125" style="11" customWidth="1"/>
    <col min="7433" max="7433" width="5.7109375" style="11" customWidth="1"/>
    <col min="7434" max="7435" width="10.7109375" style="11" customWidth="1"/>
    <col min="7436" max="7437" width="13.7109375" style="11" customWidth="1"/>
    <col min="7438" max="7438" width="10.7109375" style="11" customWidth="1"/>
    <col min="7439" max="7439" width="12.7109375" style="11" customWidth="1"/>
    <col min="7440" max="7441" width="10.7109375" style="11" customWidth="1"/>
    <col min="7442" max="7442" width="16.7109375" style="11" customWidth="1"/>
    <col min="7443" max="7443" width="10.7109375" style="11" customWidth="1"/>
    <col min="7444" max="7444" width="12.7109375" style="11" customWidth="1"/>
    <col min="7445" max="7445" width="11.7109375" style="11" bestFit="1" customWidth="1"/>
    <col min="7446" max="7680" width="9.140625" style="11"/>
    <col min="7681" max="7681" width="11.5703125" style="11" customWidth="1"/>
    <col min="7682" max="7682" width="40.42578125" style="11" customWidth="1"/>
    <col min="7683" max="7683" width="9.140625" style="11"/>
    <col min="7684" max="7684" width="25.85546875" style="11" customWidth="1"/>
    <col min="7685" max="7685" width="13.7109375" style="11" customWidth="1"/>
    <col min="7686" max="7686" width="14.140625" style="11" customWidth="1"/>
    <col min="7687" max="7687" width="13.7109375" style="11" customWidth="1"/>
    <col min="7688" max="7688" width="26.5703125" style="11" customWidth="1"/>
    <col min="7689" max="7689" width="5.7109375" style="11" customWidth="1"/>
    <col min="7690" max="7691" width="10.7109375" style="11" customWidth="1"/>
    <col min="7692" max="7693" width="13.7109375" style="11" customWidth="1"/>
    <col min="7694" max="7694" width="10.7109375" style="11" customWidth="1"/>
    <col min="7695" max="7695" width="12.7109375" style="11" customWidth="1"/>
    <col min="7696" max="7697" width="10.7109375" style="11" customWidth="1"/>
    <col min="7698" max="7698" width="16.7109375" style="11" customWidth="1"/>
    <col min="7699" max="7699" width="10.7109375" style="11" customWidth="1"/>
    <col min="7700" max="7700" width="12.7109375" style="11" customWidth="1"/>
    <col min="7701" max="7701" width="11.7109375" style="11" bestFit="1" customWidth="1"/>
    <col min="7702" max="7936" width="9.140625" style="11"/>
    <col min="7937" max="7937" width="11.5703125" style="11" customWidth="1"/>
    <col min="7938" max="7938" width="40.42578125" style="11" customWidth="1"/>
    <col min="7939" max="7939" width="9.140625" style="11"/>
    <col min="7940" max="7940" width="25.85546875" style="11" customWidth="1"/>
    <col min="7941" max="7941" width="13.7109375" style="11" customWidth="1"/>
    <col min="7942" max="7942" width="14.140625" style="11" customWidth="1"/>
    <col min="7943" max="7943" width="13.7109375" style="11" customWidth="1"/>
    <col min="7944" max="7944" width="26.5703125" style="11" customWidth="1"/>
    <col min="7945" max="7945" width="5.7109375" style="11" customWidth="1"/>
    <col min="7946" max="7947" width="10.7109375" style="11" customWidth="1"/>
    <col min="7948" max="7949" width="13.7109375" style="11" customWidth="1"/>
    <col min="7950" max="7950" width="10.7109375" style="11" customWidth="1"/>
    <col min="7951" max="7951" width="12.7109375" style="11" customWidth="1"/>
    <col min="7952" max="7953" width="10.7109375" style="11" customWidth="1"/>
    <col min="7954" max="7954" width="16.7109375" style="11" customWidth="1"/>
    <col min="7955" max="7955" width="10.7109375" style="11" customWidth="1"/>
    <col min="7956" max="7956" width="12.7109375" style="11" customWidth="1"/>
    <col min="7957" max="7957" width="11.7109375" style="11" bestFit="1" customWidth="1"/>
    <col min="7958" max="8192" width="9.140625" style="11"/>
    <col min="8193" max="8193" width="11.5703125" style="11" customWidth="1"/>
    <col min="8194" max="8194" width="40.42578125" style="11" customWidth="1"/>
    <col min="8195" max="8195" width="9.140625" style="11"/>
    <col min="8196" max="8196" width="25.85546875" style="11" customWidth="1"/>
    <col min="8197" max="8197" width="13.7109375" style="11" customWidth="1"/>
    <col min="8198" max="8198" width="14.140625" style="11" customWidth="1"/>
    <col min="8199" max="8199" width="13.7109375" style="11" customWidth="1"/>
    <col min="8200" max="8200" width="26.5703125" style="11" customWidth="1"/>
    <col min="8201" max="8201" width="5.7109375" style="11" customWidth="1"/>
    <col min="8202" max="8203" width="10.7109375" style="11" customWidth="1"/>
    <col min="8204" max="8205" width="13.7109375" style="11" customWidth="1"/>
    <col min="8206" max="8206" width="10.7109375" style="11" customWidth="1"/>
    <col min="8207" max="8207" width="12.7109375" style="11" customWidth="1"/>
    <col min="8208" max="8209" width="10.7109375" style="11" customWidth="1"/>
    <col min="8210" max="8210" width="16.7109375" style="11" customWidth="1"/>
    <col min="8211" max="8211" width="10.7109375" style="11" customWidth="1"/>
    <col min="8212" max="8212" width="12.7109375" style="11" customWidth="1"/>
    <col min="8213" max="8213" width="11.7109375" style="11" bestFit="1" customWidth="1"/>
    <col min="8214" max="8448" width="9.140625" style="11"/>
    <col min="8449" max="8449" width="11.5703125" style="11" customWidth="1"/>
    <col min="8450" max="8450" width="40.42578125" style="11" customWidth="1"/>
    <col min="8451" max="8451" width="9.140625" style="11"/>
    <col min="8452" max="8452" width="25.85546875" style="11" customWidth="1"/>
    <col min="8453" max="8453" width="13.7109375" style="11" customWidth="1"/>
    <col min="8454" max="8454" width="14.140625" style="11" customWidth="1"/>
    <col min="8455" max="8455" width="13.7109375" style="11" customWidth="1"/>
    <col min="8456" max="8456" width="26.5703125" style="11" customWidth="1"/>
    <col min="8457" max="8457" width="5.7109375" style="11" customWidth="1"/>
    <col min="8458" max="8459" width="10.7109375" style="11" customWidth="1"/>
    <col min="8460" max="8461" width="13.7109375" style="11" customWidth="1"/>
    <col min="8462" max="8462" width="10.7109375" style="11" customWidth="1"/>
    <col min="8463" max="8463" width="12.7109375" style="11" customWidth="1"/>
    <col min="8464" max="8465" width="10.7109375" style="11" customWidth="1"/>
    <col min="8466" max="8466" width="16.7109375" style="11" customWidth="1"/>
    <col min="8467" max="8467" width="10.7109375" style="11" customWidth="1"/>
    <col min="8468" max="8468" width="12.7109375" style="11" customWidth="1"/>
    <col min="8469" max="8469" width="11.7109375" style="11" bestFit="1" customWidth="1"/>
    <col min="8470" max="8704" width="9.140625" style="11"/>
    <col min="8705" max="8705" width="11.5703125" style="11" customWidth="1"/>
    <col min="8706" max="8706" width="40.42578125" style="11" customWidth="1"/>
    <col min="8707" max="8707" width="9.140625" style="11"/>
    <col min="8708" max="8708" width="25.85546875" style="11" customWidth="1"/>
    <col min="8709" max="8709" width="13.7109375" style="11" customWidth="1"/>
    <col min="8710" max="8710" width="14.140625" style="11" customWidth="1"/>
    <col min="8711" max="8711" width="13.7109375" style="11" customWidth="1"/>
    <col min="8712" max="8712" width="26.5703125" style="11" customWidth="1"/>
    <col min="8713" max="8713" width="5.7109375" style="11" customWidth="1"/>
    <col min="8714" max="8715" width="10.7109375" style="11" customWidth="1"/>
    <col min="8716" max="8717" width="13.7109375" style="11" customWidth="1"/>
    <col min="8718" max="8718" width="10.7109375" style="11" customWidth="1"/>
    <col min="8719" max="8719" width="12.7109375" style="11" customWidth="1"/>
    <col min="8720" max="8721" width="10.7109375" style="11" customWidth="1"/>
    <col min="8722" max="8722" width="16.7109375" style="11" customWidth="1"/>
    <col min="8723" max="8723" width="10.7109375" style="11" customWidth="1"/>
    <col min="8724" max="8724" width="12.7109375" style="11" customWidth="1"/>
    <col min="8725" max="8725" width="11.7109375" style="11" bestFit="1" customWidth="1"/>
    <col min="8726" max="8960" width="9.140625" style="11"/>
    <col min="8961" max="8961" width="11.5703125" style="11" customWidth="1"/>
    <col min="8962" max="8962" width="40.42578125" style="11" customWidth="1"/>
    <col min="8963" max="8963" width="9.140625" style="11"/>
    <col min="8964" max="8964" width="25.85546875" style="11" customWidth="1"/>
    <col min="8965" max="8965" width="13.7109375" style="11" customWidth="1"/>
    <col min="8966" max="8966" width="14.140625" style="11" customWidth="1"/>
    <col min="8967" max="8967" width="13.7109375" style="11" customWidth="1"/>
    <col min="8968" max="8968" width="26.5703125" style="11" customWidth="1"/>
    <col min="8969" max="8969" width="5.7109375" style="11" customWidth="1"/>
    <col min="8970" max="8971" width="10.7109375" style="11" customWidth="1"/>
    <col min="8972" max="8973" width="13.7109375" style="11" customWidth="1"/>
    <col min="8974" max="8974" width="10.7109375" style="11" customWidth="1"/>
    <col min="8975" max="8975" width="12.7109375" style="11" customWidth="1"/>
    <col min="8976" max="8977" width="10.7109375" style="11" customWidth="1"/>
    <col min="8978" max="8978" width="16.7109375" style="11" customWidth="1"/>
    <col min="8979" max="8979" width="10.7109375" style="11" customWidth="1"/>
    <col min="8980" max="8980" width="12.7109375" style="11" customWidth="1"/>
    <col min="8981" max="8981" width="11.7109375" style="11" bestFit="1" customWidth="1"/>
    <col min="8982" max="9216" width="9.140625" style="11"/>
    <col min="9217" max="9217" width="11.5703125" style="11" customWidth="1"/>
    <col min="9218" max="9218" width="40.42578125" style="11" customWidth="1"/>
    <col min="9219" max="9219" width="9.140625" style="11"/>
    <col min="9220" max="9220" width="25.85546875" style="11" customWidth="1"/>
    <col min="9221" max="9221" width="13.7109375" style="11" customWidth="1"/>
    <col min="9222" max="9222" width="14.140625" style="11" customWidth="1"/>
    <col min="9223" max="9223" width="13.7109375" style="11" customWidth="1"/>
    <col min="9224" max="9224" width="26.5703125" style="11" customWidth="1"/>
    <col min="9225" max="9225" width="5.7109375" style="11" customWidth="1"/>
    <col min="9226" max="9227" width="10.7109375" style="11" customWidth="1"/>
    <col min="9228" max="9229" width="13.7109375" style="11" customWidth="1"/>
    <col min="9230" max="9230" width="10.7109375" style="11" customWidth="1"/>
    <col min="9231" max="9231" width="12.7109375" style="11" customWidth="1"/>
    <col min="9232" max="9233" width="10.7109375" style="11" customWidth="1"/>
    <col min="9234" max="9234" width="16.7109375" style="11" customWidth="1"/>
    <col min="9235" max="9235" width="10.7109375" style="11" customWidth="1"/>
    <col min="9236" max="9236" width="12.7109375" style="11" customWidth="1"/>
    <col min="9237" max="9237" width="11.7109375" style="11" bestFit="1" customWidth="1"/>
    <col min="9238" max="9472" width="9.140625" style="11"/>
    <col min="9473" max="9473" width="11.5703125" style="11" customWidth="1"/>
    <col min="9474" max="9474" width="40.42578125" style="11" customWidth="1"/>
    <col min="9475" max="9475" width="9.140625" style="11"/>
    <col min="9476" max="9476" width="25.85546875" style="11" customWidth="1"/>
    <col min="9477" max="9477" width="13.7109375" style="11" customWidth="1"/>
    <col min="9478" max="9478" width="14.140625" style="11" customWidth="1"/>
    <col min="9479" max="9479" width="13.7109375" style="11" customWidth="1"/>
    <col min="9480" max="9480" width="26.5703125" style="11" customWidth="1"/>
    <col min="9481" max="9481" width="5.7109375" style="11" customWidth="1"/>
    <col min="9482" max="9483" width="10.7109375" style="11" customWidth="1"/>
    <col min="9484" max="9485" width="13.7109375" style="11" customWidth="1"/>
    <col min="9486" max="9486" width="10.7109375" style="11" customWidth="1"/>
    <col min="9487" max="9487" width="12.7109375" style="11" customWidth="1"/>
    <col min="9488" max="9489" width="10.7109375" style="11" customWidth="1"/>
    <col min="9490" max="9490" width="16.7109375" style="11" customWidth="1"/>
    <col min="9491" max="9491" width="10.7109375" style="11" customWidth="1"/>
    <col min="9492" max="9492" width="12.7109375" style="11" customWidth="1"/>
    <col min="9493" max="9493" width="11.7109375" style="11" bestFit="1" customWidth="1"/>
    <col min="9494" max="9728" width="9.140625" style="11"/>
    <col min="9729" max="9729" width="11.5703125" style="11" customWidth="1"/>
    <col min="9730" max="9730" width="40.42578125" style="11" customWidth="1"/>
    <col min="9731" max="9731" width="9.140625" style="11"/>
    <col min="9732" max="9732" width="25.85546875" style="11" customWidth="1"/>
    <col min="9733" max="9733" width="13.7109375" style="11" customWidth="1"/>
    <col min="9734" max="9734" width="14.140625" style="11" customWidth="1"/>
    <col min="9735" max="9735" width="13.7109375" style="11" customWidth="1"/>
    <col min="9736" max="9736" width="26.5703125" style="11" customWidth="1"/>
    <col min="9737" max="9737" width="5.7109375" style="11" customWidth="1"/>
    <col min="9738" max="9739" width="10.7109375" style="11" customWidth="1"/>
    <col min="9740" max="9741" width="13.7109375" style="11" customWidth="1"/>
    <col min="9742" max="9742" width="10.7109375" style="11" customWidth="1"/>
    <col min="9743" max="9743" width="12.7109375" style="11" customWidth="1"/>
    <col min="9744" max="9745" width="10.7109375" style="11" customWidth="1"/>
    <col min="9746" max="9746" width="16.7109375" style="11" customWidth="1"/>
    <col min="9747" max="9747" width="10.7109375" style="11" customWidth="1"/>
    <col min="9748" max="9748" width="12.7109375" style="11" customWidth="1"/>
    <col min="9749" max="9749" width="11.7109375" style="11" bestFit="1" customWidth="1"/>
    <col min="9750" max="9984" width="9.140625" style="11"/>
    <col min="9985" max="9985" width="11.5703125" style="11" customWidth="1"/>
    <col min="9986" max="9986" width="40.42578125" style="11" customWidth="1"/>
    <col min="9987" max="9987" width="9.140625" style="11"/>
    <col min="9988" max="9988" width="25.85546875" style="11" customWidth="1"/>
    <col min="9989" max="9989" width="13.7109375" style="11" customWidth="1"/>
    <col min="9990" max="9990" width="14.140625" style="11" customWidth="1"/>
    <col min="9991" max="9991" width="13.7109375" style="11" customWidth="1"/>
    <col min="9992" max="9992" width="26.5703125" style="11" customWidth="1"/>
    <col min="9993" max="9993" width="5.7109375" style="11" customWidth="1"/>
    <col min="9994" max="9995" width="10.7109375" style="11" customWidth="1"/>
    <col min="9996" max="9997" width="13.7109375" style="11" customWidth="1"/>
    <col min="9998" max="9998" width="10.7109375" style="11" customWidth="1"/>
    <col min="9999" max="9999" width="12.7109375" style="11" customWidth="1"/>
    <col min="10000" max="10001" width="10.7109375" style="11" customWidth="1"/>
    <col min="10002" max="10002" width="16.7109375" style="11" customWidth="1"/>
    <col min="10003" max="10003" width="10.7109375" style="11" customWidth="1"/>
    <col min="10004" max="10004" width="12.7109375" style="11" customWidth="1"/>
    <col min="10005" max="10005" width="11.7109375" style="11" bestFit="1" customWidth="1"/>
    <col min="10006" max="10240" width="9.140625" style="11"/>
    <col min="10241" max="10241" width="11.5703125" style="11" customWidth="1"/>
    <col min="10242" max="10242" width="40.42578125" style="11" customWidth="1"/>
    <col min="10243" max="10243" width="9.140625" style="11"/>
    <col min="10244" max="10244" width="25.85546875" style="11" customWidth="1"/>
    <col min="10245" max="10245" width="13.7109375" style="11" customWidth="1"/>
    <col min="10246" max="10246" width="14.140625" style="11" customWidth="1"/>
    <col min="10247" max="10247" width="13.7109375" style="11" customWidth="1"/>
    <col min="10248" max="10248" width="26.5703125" style="11" customWidth="1"/>
    <col min="10249" max="10249" width="5.7109375" style="11" customWidth="1"/>
    <col min="10250" max="10251" width="10.7109375" style="11" customWidth="1"/>
    <col min="10252" max="10253" width="13.7109375" style="11" customWidth="1"/>
    <col min="10254" max="10254" width="10.7109375" style="11" customWidth="1"/>
    <col min="10255" max="10255" width="12.7109375" style="11" customWidth="1"/>
    <col min="10256" max="10257" width="10.7109375" style="11" customWidth="1"/>
    <col min="10258" max="10258" width="16.7109375" style="11" customWidth="1"/>
    <col min="10259" max="10259" width="10.7109375" style="11" customWidth="1"/>
    <col min="10260" max="10260" width="12.7109375" style="11" customWidth="1"/>
    <col min="10261" max="10261" width="11.7109375" style="11" bestFit="1" customWidth="1"/>
    <col min="10262" max="10496" width="9.140625" style="11"/>
    <col min="10497" max="10497" width="11.5703125" style="11" customWidth="1"/>
    <col min="10498" max="10498" width="40.42578125" style="11" customWidth="1"/>
    <col min="10499" max="10499" width="9.140625" style="11"/>
    <col min="10500" max="10500" width="25.85546875" style="11" customWidth="1"/>
    <col min="10501" max="10501" width="13.7109375" style="11" customWidth="1"/>
    <col min="10502" max="10502" width="14.140625" style="11" customWidth="1"/>
    <col min="10503" max="10503" width="13.7109375" style="11" customWidth="1"/>
    <col min="10504" max="10504" width="26.5703125" style="11" customWidth="1"/>
    <col min="10505" max="10505" width="5.7109375" style="11" customWidth="1"/>
    <col min="10506" max="10507" width="10.7109375" style="11" customWidth="1"/>
    <col min="10508" max="10509" width="13.7109375" style="11" customWidth="1"/>
    <col min="10510" max="10510" width="10.7109375" style="11" customWidth="1"/>
    <col min="10511" max="10511" width="12.7109375" style="11" customWidth="1"/>
    <col min="10512" max="10513" width="10.7109375" style="11" customWidth="1"/>
    <col min="10514" max="10514" width="16.7109375" style="11" customWidth="1"/>
    <col min="10515" max="10515" width="10.7109375" style="11" customWidth="1"/>
    <col min="10516" max="10516" width="12.7109375" style="11" customWidth="1"/>
    <col min="10517" max="10517" width="11.7109375" style="11" bestFit="1" customWidth="1"/>
    <col min="10518" max="10752" width="9.140625" style="11"/>
    <col min="10753" max="10753" width="11.5703125" style="11" customWidth="1"/>
    <col min="10754" max="10754" width="40.42578125" style="11" customWidth="1"/>
    <col min="10755" max="10755" width="9.140625" style="11"/>
    <col min="10756" max="10756" width="25.85546875" style="11" customWidth="1"/>
    <col min="10757" max="10757" width="13.7109375" style="11" customWidth="1"/>
    <col min="10758" max="10758" width="14.140625" style="11" customWidth="1"/>
    <col min="10759" max="10759" width="13.7109375" style="11" customWidth="1"/>
    <col min="10760" max="10760" width="26.5703125" style="11" customWidth="1"/>
    <col min="10761" max="10761" width="5.7109375" style="11" customWidth="1"/>
    <col min="10762" max="10763" width="10.7109375" style="11" customWidth="1"/>
    <col min="10764" max="10765" width="13.7109375" style="11" customWidth="1"/>
    <col min="10766" max="10766" width="10.7109375" style="11" customWidth="1"/>
    <col min="10767" max="10767" width="12.7109375" style="11" customWidth="1"/>
    <col min="10768" max="10769" width="10.7109375" style="11" customWidth="1"/>
    <col min="10770" max="10770" width="16.7109375" style="11" customWidth="1"/>
    <col min="10771" max="10771" width="10.7109375" style="11" customWidth="1"/>
    <col min="10772" max="10772" width="12.7109375" style="11" customWidth="1"/>
    <col min="10773" max="10773" width="11.7109375" style="11" bestFit="1" customWidth="1"/>
    <col min="10774" max="11008" width="9.140625" style="11"/>
    <col min="11009" max="11009" width="11.5703125" style="11" customWidth="1"/>
    <col min="11010" max="11010" width="40.42578125" style="11" customWidth="1"/>
    <col min="11011" max="11011" width="9.140625" style="11"/>
    <col min="11012" max="11012" width="25.85546875" style="11" customWidth="1"/>
    <col min="11013" max="11013" width="13.7109375" style="11" customWidth="1"/>
    <col min="11014" max="11014" width="14.140625" style="11" customWidth="1"/>
    <col min="11015" max="11015" width="13.7109375" style="11" customWidth="1"/>
    <col min="11016" max="11016" width="26.5703125" style="11" customWidth="1"/>
    <col min="11017" max="11017" width="5.7109375" style="11" customWidth="1"/>
    <col min="11018" max="11019" width="10.7109375" style="11" customWidth="1"/>
    <col min="11020" max="11021" width="13.7109375" style="11" customWidth="1"/>
    <col min="11022" max="11022" width="10.7109375" style="11" customWidth="1"/>
    <col min="11023" max="11023" width="12.7109375" style="11" customWidth="1"/>
    <col min="11024" max="11025" width="10.7109375" style="11" customWidth="1"/>
    <col min="11026" max="11026" width="16.7109375" style="11" customWidth="1"/>
    <col min="11027" max="11027" width="10.7109375" style="11" customWidth="1"/>
    <col min="11028" max="11028" width="12.7109375" style="11" customWidth="1"/>
    <col min="11029" max="11029" width="11.7109375" style="11" bestFit="1" customWidth="1"/>
    <col min="11030" max="11264" width="9.140625" style="11"/>
    <col min="11265" max="11265" width="11.5703125" style="11" customWidth="1"/>
    <col min="11266" max="11266" width="40.42578125" style="11" customWidth="1"/>
    <col min="11267" max="11267" width="9.140625" style="11"/>
    <col min="11268" max="11268" width="25.85546875" style="11" customWidth="1"/>
    <col min="11269" max="11269" width="13.7109375" style="11" customWidth="1"/>
    <col min="11270" max="11270" width="14.140625" style="11" customWidth="1"/>
    <col min="11271" max="11271" width="13.7109375" style="11" customWidth="1"/>
    <col min="11272" max="11272" width="26.5703125" style="11" customWidth="1"/>
    <col min="11273" max="11273" width="5.7109375" style="11" customWidth="1"/>
    <col min="11274" max="11275" width="10.7109375" style="11" customWidth="1"/>
    <col min="11276" max="11277" width="13.7109375" style="11" customWidth="1"/>
    <col min="11278" max="11278" width="10.7109375" style="11" customWidth="1"/>
    <col min="11279" max="11279" width="12.7109375" style="11" customWidth="1"/>
    <col min="11280" max="11281" width="10.7109375" style="11" customWidth="1"/>
    <col min="11282" max="11282" width="16.7109375" style="11" customWidth="1"/>
    <col min="11283" max="11283" width="10.7109375" style="11" customWidth="1"/>
    <col min="11284" max="11284" width="12.7109375" style="11" customWidth="1"/>
    <col min="11285" max="11285" width="11.7109375" style="11" bestFit="1" customWidth="1"/>
    <col min="11286" max="11520" width="9.140625" style="11"/>
    <col min="11521" max="11521" width="11.5703125" style="11" customWidth="1"/>
    <col min="11522" max="11522" width="40.42578125" style="11" customWidth="1"/>
    <col min="11523" max="11523" width="9.140625" style="11"/>
    <col min="11524" max="11524" width="25.85546875" style="11" customWidth="1"/>
    <col min="11525" max="11525" width="13.7109375" style="11" customWidth="1"/>
    <col min="11526" max="11526" width="14.140625" style="11" customWidth="1"/>
    <col min="11527" max="11527" width="13.7109375" style="11" customWidth="1"/>
    <col min="11528" max="11528" width="26.5703125" style="11" customWidth="1"/>
    <col min="11529" max="11529" width="5.7109375" style="11" customWidth="1"/>
    <col min="11530" max="11531" width="10.7109375" style="11" customWidth="1"/>
    <col min="11532" max="11533" width="13.7109375" style="11" customWidth="1"/>
    <col min="11534" max="11534" width="10.7109375" style="11" customWidth="1"/>
    <col min="11535" max="11535" width="12.7109375" style="11" customWidth="1"/>
    <col min="11536" max="11537" width="10.7109375" style="11" customWidth="1"/>
    <col min="11538" max="11538" width="16.7109375" style="11" customWidth="1"/>
    <col min="11539" max="11539" width="10.7109375" style="11" customWidth="1"/>
    <col min="11540" max="11540" width="12.7109375" style="11" customWidth="1"/>
    <col min="11541" max="11541" width="11.7109375" style="11" bestFit="1" customWidth="1"/>
    <col min="11542" max="11776" width="9.140625" style="11"/>
    <col min="11777" max="11777" width="11.5703125" style="11" customWidth="1"/>
    <col min="11778" max="11778" width="40.42578125" style="11" customWidth="1"/>
    <col min="11779" max="11779" width="9.140625" style="11"/>
    <col min="11780" max="11780" width="25.85546875" style="11" customWidth="1"/>
    <col min="11781" max="11781" width="13.7109375" style="11" customWidth="1"/>
    <col min="11782" max="11782" width="14.140625" style="11" customWidth="1"/>
    <col min="11783" max="11783" width="13.7109375" style="11" customWidth="1"/>
    <col min="11784" max="11784" width="26.5703125" style="11" customWidth="1"/>
    <col min="11785" max="11785" width="5.7109375" style="11" customWidth="1"/>
    <col min="11786" max="11787" width="10.7109375" style="11" customWidth="1"/>
    <col min="11788" max="11789" width="13.7109375" style="11" customWidth="1"/>
    <col min="11790" max="11790" width="10.7109375" style="11" customWidth="1"/>
    <col min="11791" max="11791" width="12.7109375" style="11" customWidth="1"/>
    <col min="11792" max="11793" width="10.7109375" style="11" customWidth="1"/>
    <col min="11794" max="11794" width="16.7109375" style="11" customWidth="1"/>
    <col min="11795" max="11795" width="10.7109375" style="11" customWidth="1"/>
    <col min="11796" max="11796" width="12.7109375" style="11" customWidth="1"/>
    <col min="11797" max="11797" width="11.7109375" style="11" bestFit="1" customWidth="1"/>
    <col min="11798" max="12032" width="9.140625" style="11"/>
    <col min="12033" max="12033" width="11.5703125" style="11" customWidth="1"/>
    <col min="12034" max="12034" width="40.42578125" style="11" customWidth="1"/>
    <col min="12035" max="12035" width="9.140625" style="11"/>
    <col min="12036" max="12036" width="25.85546875" style="11" customWidth="1"/>
    <col min="12037" max="12037" width="13.7109375" style="11" customWidth="1"/>
    <col min="12038" max="12038" width="14.140625" style="11" customWidth="1"/>
    <col min="12039" max="12039" width="13.7109375" style="11" customWidth="1"/>
    <col min="12040" max="12040" width="26.5703125" style="11" customWidth="1"/>
    <col min="12041" max="12041" width="5.7109375" style="11" customWidth="1"/>
    <col min="12042" max="12043" width="10.7109375" style="11" customWidth="1"/>
    <col min="12044" max="12045" width="13.7109375" style="11" customWidth="1"/>
    <col min="12046" max="12046" width="10.7109375" style="11" customWidth="1"/>
    <col min="12047" max="12047" width="12.7109375" style="11" customWidth="1"/>
    <col min="12048" max="12049" width="10.7109375" style="11" customWidth="1"/>
    <col min="12050" max="12050" width="16.7109375" style="11" customWidth="1"/>
    <col min="12051" max="12051" width="10.7109375" style="11" customWidth="1"/>
    <col min="12052" max="12052" width="12.7109375" style="11" customWidth="1"/>
    <col min="12053" max="12053" width="11.7109375" style="11" bestFit="1" customWidth="1"/>
    <col min="12054" max="12288" width="9.140625" style="11"/>
    <col min="12289" max="12289" width="11.5703125" style="11" customWidth="1"/>
    <col min="12290" max="12290" width="40.42578125" style="11" customWidth="1"/>
    <col min="12291" max="12291" width="9.140625" style="11"/>
    <col min="12292" max="12292" width="25.85546875" style="11" customWidth="1"/>
    <col min="12293" max="12293" width="13.7109375" style="11" customWidth="1"/>
    <col min="12294" max="12294" width="14.140625" style="11" customWidth="1"/>
    <col min="12295" max="12295" width="13.7109375" style="11" customWidth="1"/>
    <col min="12296" max="12296" width="26.5703125" style="11" customWidth="1"/>
    <col min="12297" max="12297" width="5.7109375" style="11" customWidth="1"/>
    <col min="12298" max="12299" width="10.7109375" style="11" customWidth="1"/>
    <col min="12300" max="12301" width="13.7109375" style="11" customWidth="1"/>
    <col min="12302" max="12302" width="10.7109375" style="11" customWidth="1"/>
    <col min="12303" max="12303" width="12.7109375" style="11" customWidth="1"/>
    <col min="12304" max="12305" width="10.7109375" style="11" customWidth="1"/>
    <col min="12306" max="12306" width="16.7109375" style="11" customWidth="1"/>
    <col min="12307" max="12307" width="10.7109375" style="11" customWidth="1"/>
    <col min="12308" max="12308" width="12.7109375" style="11" customWidth="1"/>
    <col min="12309" max="12309" width="11.7109375" style="11" bestFit="1" customWidth="1"/>
    <col min="12310" max="12544" width="9.140625" style="11"/>
    <col min="12545" max="12545" width="11.5703125" style="11" customWidth="1"/>
    <col min="12546" max="12546" width="40.42578125" style="11" customWidth="1"/>
    <col min="12547" max="12547" width="9.140625" style="11"/>
    <col min="12548" max="12548" width="25.85546875" style="11" customWidth="1"/>
    <col min="12549" max="12549" width="13.7109375" style="11" customWidth="1"/>
    <col min="12550" max="12550" width="14.140625" style="11" customWidth="1"/>
    <col min="12551" max="12551" width="13.7109375" style="11" customWidth="1"/>
    <col min="12552" max="12552" width="26.5703125" style="11" customWidth="1"/>
    <col min="12553" max="12553" width="5.7109375" style="11" customWidth="1"/>
    <col min="12554" max="12555" width="10.7109375" style="11" customWidth="1"/>
    <col min="12556" max="12557" width="13.7109375" style="11" customWidth="1"/>
    <col min="12558" max="12558" width="10.7109375" style="11" customWidth="1"/>
    <col min="12559" max="12559" width="12.7109375" style="11" customWidth="1"/>
    <col min="12560" max="12561" width="10.7109375" style="11" customWidth="1"/>
    <col min="12562" max="12562" width="16.7109375" style="11" customWidth="1"/>
    <col min="12563" max="12563" width="10.7109375" style="11" customWidth="1"/>
    <col min="12564" max="12564" width="12.7109375" style="11" customWidth="1"/>
    <col min="12565" max="12565" width="11.7109375" style="11" bestFit="1" customWidth="1"/>
    <col min="12566" max="12800" width="9.140625" style="11"/>
    <col min="12801" max="12801" width="11.5703125" style="11" customWidth="1"/>
    <col min="12802" max="12802" width="40.42578125" style="11" customWidth="1"/>
    <col min="12803" max="12803" width="9.140625" style="11"/>
    <col min="12804" max="12804" width="25.85546875" style="11" customWidth="1"/>
    <col min="12805" max="12805" width="13.7109375" style="11" customWidth="1"/>
    <col min="12806" max="12806" width="14.140625" style="11" customWidth="1"/>
    <col min="12807" max="12807" width="13.7109375" style="11" customWidth="1"/>
    <col min="12808" max="12808" width="26.5703125" style="11" customWidth="1"/>
    <col min="12809" max="12809" width="5.7109375" style="11" customWidth="1"/>
    <col min="12810" max="12811" width="10.7109375" style="11" customWidth="1"/>
    <col min="12812" max="12813" width="13.7109375" style="11" customWidth="1"/>
    <col min="12814" max="12814" width="10.7109375" style="11" customWidth="1"/>
    <col min="12815" max="12815" width="12.7109375" style="11" customWidth="1"/>
    <col min="12816" max="12817" width="10.7109375" style="11" customWidth="1"/>
    <col min="12818" max="12818" width="16.7109375" style="11" customWidth="1"/>
    <col min="12819" max="12819" width="10.7109375" style="11" customWidth="1"/>
    <col min="12820" max="12820" width="12.7109375" style="11" customWidth="1"/>
    <col min="12821" max="12821" width="11.7109375" style="11" bestFit="1" customWidth="1"/>
    <col min="12822" max="13056" width="9.140625" style="11"/>
    <col min="13057" max="13057" width="11.5703125" style="11" customWidth="1"/>
    <col min="13058" max="13058" width="40.42578125" style="11" customWidth="1"/>
    <col min="13059" max="13059" width="9.140625" style="11"/>
    <col min="13060" max="13060" width="25.85546875" style="11" customWidth="1"/>
    <col min="13061" max="13061" width="13.7109375" style="11" customWidth="1"/>
    <col min="13062" max="13062" width="14.140625" style="11" customWidth="1"/>
    <col min="13063" max="13063" width="13.7109375" style="11" customWidth="1"/>
    <col min="13064" max="13064" width="26.5703125" style="11" customWidth="1"/>
    <col min="13065" max="13065" width="5.7109375" style="11" customWidth="1"/>
    <col min="13066" max="13067" width="10.7109375" style="11" customWidth="1"/>
    <col min="13068" max="13069" width="13.7109375" style="11" customWidth="1"/>
    <col min="13070" max="13070" width="10.7109375" style="11" customWidth="1"/>
    <col min="13071" max="13071" width="12.7109375" style="11" customWidth="1"/>
    <col min="13072" max="13073" width="10.7109375" style="11" customWidth="1"/>
    <col min="13074" max="13074" width="16.7109375" style="11" customWidth="1"/>
    <col min="13075" max="13075" width="10.7109375" style="11" customWidth="1"/>
    <col min="13076" max="13076" width="12.7109375" style="11" customWidth="1"/>
    <col min="13077" max="13077" width="11.7109375" style="11" bestFit="1" customWidth="1"/>
    <col min="13078" max="13312" width="9.140625" style="11"/>
    <col min="13313" max="13313" width="11.5703125" style="11" customWidth="1"/>
    <col min="13314" max="13314" width="40.42578125" style="11" customWidth="1"/>
    <col min="13315" max="13315" width="9.140625" style="11"/>
    <col min="13316" max="13316" width="25.85546875" style="11" customWidth="1"/>
    <col min="13317" max="13317" width="13.7109375" style="11" customWidth="1"/>
    <col min="13318" max="13318" width="14.140625" style="11" customWidth="1"/>
    <col min="13319" max="13319" width="13.7109375" style="11" customWidth="1"/>
    <col min="13320" max="13320" width="26.5703125" style="11" customWidth="1"/>
    <col min="13321" max="13321" width="5.7109375" style="11" customWidth="1"/>
    <col min="13322" max="13323" width="10.7109375" style="11" customWidth="1"/>
    <col min="13324" max="13325" width="13.7109375" style="11" customWidth="1"/>
    <col min="13326" max="13326" width="10.7109375" style="11" customWidth="1"/>
    <col min="13327" max="13327" width="12.7109375" style="11" customWidth="1"/>
    <col min="13328" max="13329" width="10.7109375" style="11" customWidth="1"/>
    <col min="13330" max="13330" width="16.7109375" style="11" customWidth="1"/>
    <col min="13331" max="13331" width="10.7109375" style="11" customWidth="1"/>
    <col min="13332" max="13332" width="12.7109375" style="11" customWidth="1"/>
    <col min="13333" max="13333" width="11.7109375" style="11" bestFit="1" customWidth="1"/>
    <col min="13334" max="13568" width="9.140625" style="11"/>
    <col min="13569" max="13569" width="11.5703125" style="11" customWidth="1"/>
    <col min="13570" max="13570" width="40.42578125" style="11" customWidth="1"/>
    <col min="13571" max="13571" width="9.140625" style="11"/>
    <col min="13572" max="13572" width="25.85546875" style="11" customWidth="1"/>
    <col min="13573" max="13573" width="13.7109375" style="11" customWidth="1"/>
    <col min="13574" max="13574" width="14.140625" style="11" customWidth="1"/>
    <col min="13575" max="13575" width="13.7109375" style="11" customWidth="1"/>
    <col min="13576" max="13576" width="26.5703125" style="11" customWidth="1"/>
    <col min="13577" max="13577" width="5.7109375" style="11" customWidth="1"/>
    <col min="13578" max="13579" width="10.7109375" style="11" customWidth="1"/>
    <col min="13580" max="13581" width="13.7109375" style="11" customWidth="1"/>
    <col min="13582" max="13582" width="10.7109375" style="11" customWidth="1"/>
    <col min="13583" max="13583" width="12.7109375" style="11" customWidth="1"/>
    <col min="13584" max="13585" width="10.7109375" style="11" customWidth="1"/>
    <col min="13586" max="13586" width="16.7109375" style="11" customWidth="1"/>
    <col min="13587" max="13587" width="10.7109375" style="11" customWidth="1"/>
    <col min="13588" max="13588" width="12.7109375" style="11" customWidth="1"/>
    <col min="13589" max="13589" width="11.7109375" style="11" bestFit="1" customWidth="1"/>
    <col min="13590" max="13824" width="9.140625" style="11"/>
    <col min="13825" max="13825" width="11.5703125" style="11" customWidth="1"/>
    <col min="13826" max="13826" width="40.42578125" style="11" customWidth="1"/>
    <col min="13827" max="13827" width="9.140625" style="11"/>
    <col min="13828" max="13828" width="25.85546875" style="11" customWidth="1"/>
    <col min="13829" max="13829" width="13.7109375" style="11" customWidth="1"/>
    <col min="13830" max="13830" width="14.140625" style="11" customWidth="1"/>
    <col min="13831" max="13831" width="13.7109375" style="11" customWidth="1"/>
    <col min="13832" max="13832" width="26.5703125" style="11" customWidth="1"/>
    <col min="13833" max="13833" width="5.7109375" style="11" customWidth="1"/>
    <col min="13834" max="13835" width="10.7109375" style="11" customWidth="1"/>
    <col min="13836" max="13837" width="13.7109375" style="11" customWidth="1"/>
    <col min="13838" max="13838" width="10.7109375" style="11" customWidth="1"/>
    <col min="13839" max="13839" width="12.7109375" style="11" customWidth="1"/>
    <col min="13840" max="13841" width="10.7109375" style="11" customWidth="1"/>
    <col min="13842" max="13842" width="16.7109375" style="11" customWidth="1"/>
    <col min="13843" max="13843" width="10.7109375" style="11" customWidth="1"/>
    <col min="13844" max="13844" width="12.7109375" style="11" customWidth="1"/>
    <col min="13845" max="13845" width="11.7109375" style="11" bestFit="1" customWidth="1"/>
    <col min="13846" max="14080" width="9.140625" style="11"/>
    <col min="14081" max="14081" width="11.5703125" style="11" customWidth="1"/>
    <col min="14082" max="14082" width="40.42578125" style="11" customWidth="1"/>
    <col min="14083" max="14083" width="9.140625" style="11"/>
    <col min="14084" max="14084" width="25.85546875" style="11" customWidth="1"/>
    <col min="14085" max="14085" width="13.7109375" style="11" customWidth="1"/>
    <col min="14086" max="14086" width="14.140625" style="11" customWidth="1"/>
    <col min="14087" max="14087" width="13.7109375" style="11" customWidth="1"/>
    <col min="14088" max="14088" width="26.5703125" style="11" customWidth="1"/>
    <col min="14089" max="14089" width="5.7109375" style="11" customWidth="1"/>
    <col min="14090" max="14091" width="10.7109375" style="11" customWidth="1"/>
    <col min="14092" max="14093" width="13.7109375" style="11" customWidth="1"/>
    <col min="14094" max="14094" width="10.7109375" style="11" customWidth="1"/>
    <col min="14095" max="14095" width="12.7109375" style="11" customWidth="1"/>
    <col min="14096" max="14097" width="10.7109375" style="11" customWidth="1"/>
    <col min="14098" max="14098" width="16.7109375" style="11" customWidth="1"/>
    <col min="14099" max="14099" width="10.7109375" style="11" customWidth="1"/>
    <col min="14100" max="14100" width="12.7109375" style="11" customWidth="1"/>
    <col min="14101" max="14101" width="11.7109375" style="11" bestFit="1" customWidth="1"/>
    <col min="14102" max="14336" width="9.140625" style="11"/>
    <col min="14337" max="14337" width="11.5703125" style="11" customWidth="1"/>
    <col min="14338" max="14338" width="40.42578125" style="11" customWidth="1"/>
    <col min="14339" max="14339" width="9.140625" style="11"/>
    <col min="14340" max="14340" width="25.85546875" style="11" customWidth="1"/>
    <col min="14341" max="14341" width="13.7109375" style="11" customWidth="1"/>
    <col min="14342" max="14342" width="14.140625" style="11" customWidth="1"/>
    <col min="14343" max="14343" width="13.7109375" style="11" customWidth="1"/>
    <col min="14344" max="14344" width="26.5703125" style="11" customWidth="1"/>
    <col min="14345" max="14345" width="5.7109375" style="11" customWidth="1"/>
    <col min="14346" max="14347" width="10.7109375" style="11" customWidth="1"/>
    <col min="14348" max="14349" width="13.7109375" style="11" customWidth="1"/>
    <col min="14350" max="14350" width="10.7109375" style="11" customWidth="1"/>
    <col min="14351" max="14351" width="12.7109375" style="11" customWidth="1"/>
    <col min="14352" max="14353" width="10.7109375" style="11" customWidth="1"/>
    <col min="14354" max="14354" width="16.7109375" style="11" customWidth="1"/>
    <col min="14355" max="14355" width="10.7109375" style="11" customWidth="1"/>
    <col min="14356" max="14356" width="12.7109375" style="11" customWidth="1"/>
    <col min="14357" max="14357" width="11.7109375" style="11" bestFit="1" customWidth="1"/>
    <col min="14358" max="14592" width="9.140625" style="11"/>
    <col min="14593" max="14593" width="11.5703125" style="11" customWidth="1"/>
    <col min="14594" max="14594" width="40.42578125" style="11" customWidth="1"/>
    <col min="14595" max="14595" width="9.140625" style="11"/>
    <col min="14596" max="14596" width="25.85546875" style="11" customWidth="1"/>
    <col min="14597" max="14597" width="13.7109375" style="11" customWidth="1"/>
    <col min="14598" max="14598" width="14.140625" style="11" customWidth="1"/>
    <col min="14599" max="14599" width="13.7109375" style="11" customWidth="1"/>
    <col min="14600" max="14600" width="26.5703125" style="11" customWidth="1"/>
    <col min="14601" max="14601" width="5.7109375" style="11" customWidth="1"/>
    <col min="14602" max="14603" width="10.7109375" style="11" customWidth="1"/>
    <col min="14604" max="14605" width="13.7109375" style="11" customWidth="1"/>
    <col min="14606" max="14606" width="10.7109375" style="11" customWidth="1"/>
    <col min="14607" max="14607" width="12.7109375" style="11" customWidth="1"/>
    <col min="14608" max="14609" width="10.7109375" style="11" customWidth="1"/>
    <col min="14610" max="14610" width="16.7109375" style="11" customWidth="1"/>
    <col min="14611" max="14611" width="10.7109375" style="11" customWidth="1"/>
    <col min="14612" max="14612" width="12.7109375" style="11" customWidth="1"/>
    <col min="14613" max="14613" width="11.7109375" style="11" bestFit="1" customWidth="1"/>
    <col min="14614" max="14848" width="9.140625" style="11"/>
    <col min="14849" max="14849" width="11.5703125" style="11" customWidth="1"/>
    <col min="14850" max="14850" width="40.42578125" style="11" customWidth="1"/>
    <col min="14851" max="14851" width="9.140625" style="11"/>
    <col min="14852" max="14852" width="25.85546875" style="11" customWidth="1"/>
    <col min="14853" max="14853" width="13.7109375" style="11" customWidth="1"/>
    <col min="14854" max="14854" width="14.140625" style="11" customWidth="1"/>
    <col min="14855" max="14855" width="13.7109375" style="11" customWidth="1"/>
    <col min="14856" max="14856" width="26.5703125" style="11" customWidth="1"/>
    <col min="14857" max="14857" width="5.7109375" style="11" customWidth="1"/>
    <col min="14858" max="14859" width="10.7109375" style="11" customWidth="1"/>
    <col min="14860" max="14861" width="13.7109375" style="11" customWidth="1"/>
    <col min="14862" max="14862" width="10.7109375" style="11" customWidth="1"/>
    <col min="14863" max="14863" width="12.7109375" style="11" customWidth="1"/>
    <col min="14864" max="14865" width="10.7109375" style="11" customWidth="1"/>
    <col min="14866" max="14866" width="16.7109375" style="11" customWidth="1"/>
    <col min="14867" max="14867" width="10.7109375" style="11" customWidth="1"/>
    <col min="14868" max="14868" width="12.7109375" style="11" customWidth="1"/>
    <col min="14869" max="14869" width="11.7109375" style="11" bestFit="1" customWidth="1"/>
    <col min="14870" max="15104" width="9.140625" style="11"/>
    <col min="15105" max="15105" width="11.5703125" style="11" customWidth="1"/>
    <col min="15106" max="15106" width="40.42578125" style="11" customWidth="1"/>
    <col min="15107" max="15107" width="9.140625" style="11"/>
    <col min="15108" max="15108" width="25.85546875" style="11" customWidth="1"/>
    <col min="15109" max="15109" width="13.7109375" style="11" customWidth="1"/>
    <col min="15110" max="15110" width="14.140625" style="11" customWidth="1"/>
    <col min="15111" max="15111" width="13.7109375" style="11" customWidth="1"/>
    <col min="15112" max="15112" width="26.5703125" style="11" customWidth="1"/>
    <col min="15113" max="15113" width="5.7109375" style="11" customWidth="1"/>
    <col min="15114" max="15115" width="10.7109375" style="11" customWidth="1"/>
    <col min="15116" max="15117" width="13.7109375" style="11" customWidth="1"/>
    <col min="15118" max="15118" width="10.7109375" style="11" customWidth="1"/>
    <col min="15119" max="15119" width="12.7109375" style="11" customWidth="1"/>
    <col min="15120" max="15121" width="10.7109375" style="11" customWidth="1"/>
    <col min="15122" max="15122" width="16.7109375" style="11" customWidth="1"/>
    <col min="15123" max="15123" width="10.7109375" style="11" customWidth="1"/>
    <col min="15124" max="15124" width="12.7109375" style="11" customWidth="1"/>
    <col min="15125" max="15125" width="11.7109375" style="11" bestFit="1" customWidth="1"/>
    <col min="15126" max="15360" width="9.140625" style="11"/>
    <col min="15361" max="15361" width="11.5703125" style="11" customWidth="1"/>
    <col min="15362" max="15362" width="40.42578125" style="11" customWidth="1"/>
    <col min="15363" max="15363" width="9.140625" style="11"/>
    <col min="15364" max="15364" width="25.85546875" style="11" customWidth="1"/>
    <col min="15365" max="15365" width="13.7109375" style="11" customWidth="1"/>
    <col min="15366" max="15366" width="14.140625" style="11" customWidth="1"/>
    <col min="15367" max="15367" width="13.7109375" style="11" customWidth="1"/>
    <col min="15368" max="15368" width="26.5703125" style="11" customWidth="1"/>
    <col min="15369" max="15369" width="5.7109375" style="11" customWidth="1"/>
    <col min="15370" max="15371" width="10.7109375" style="11" customWidth="1"/>
    <col min="15372" max="15373" width="13.7109375" style="11" customWidth="1"/>
    <col min="15374" max="15374" width="10.7109375" style="11" customWidth="1"/>
    <col min="15375" max="15375" width="12.7109375" style="11" customWidth="1"/>
    <col min="15376" max="15377" width="10.7109375" style="11" customWidth="1"/>
    <col min="15378" max="15378" width="16.7109375" style="11" customWidth="1"/>
    <col min="15379" max="15379" width="10.7109375" style="11" customWidth="1"/>
    <col min="15380" max="15380" width="12.7109375" style="11" customWidth="1"/>
    <col min="15381" max="15381" width="11.7109375" style="11" bestFit="1" customWidth="1"/>
    <col min="15382" max="15616" width="9.140625" style="11"/>
    <col min="15617" max="15617" width="11.5703125" style="11" customWidth="1"/>
    <col min="15618" max="15618" width="40.42578125" style="11" customWidth="1"/>
    <col min="15619" max="15619" width="9.140625" style="11"/>
    <col min="15620" max="15620" width="25.85546875" style="11" customWidth="1"/>
    <col min="15621" max="15621" width="13.7109375" style="11" customWidth="1"/>
    <col min="15622" max="15622" width="14.140625" style="11" customWidth="1"/>
    <col min="15623" max="15623" width="13.7109375" style="11" customWidth="1"/>
    <col min="15624" max="15624" width="26.5703125" style="11" customWidth="1"/>
    <col min="15625" max="15625" width="5.7109375" style="11" customWidth="1"/>
    <col min="15626" max="15627" width="10.7109375" style="11" customWidth="1"/>
    <col min="15628" max="15629" width="13.7109375" style="11" customWidth="1"/>
    <col min="15630" max="15630" width="10.7109375" style="11" customWidth="1"/>
    <col min="15631" max="15631" width="12.7109375" style="11" customWidth="1"/>
    <col min="15632" max="15633" width="10.7109375" style="11" customWidth="1"/>
    <col min="15634" max="15634" width="16.7109375" style="11" customWidth="1"/>
    <col min="15635" max="15635" width="10.7109375" style="11" customWidth="1"/>
    <col min="15636" max="15636" width="12.7109375" style="11" customWidth="1"/>
    <col min="15637" max="15637" width="11.7109375" style="11" bestFit="1" customWidth="1"/>
    <col min="15638" max="15872" width="9.140625" style="11"/>
    <col min="15873" max="15873" width="11.5703125" style="11" customWidth="1"/>
    <col min="15874" max="15874" width="40.42578125" style="11" customWidth="1"/>
    <col min="15875" max="15875" width="9.140625" style="11"/>
    <col min="15876" max="15876" width="25.85546875" style="11" customWidth="1"/>
    <col min="15877" max="15877" width="13.7109375" style="11" customWidth="1"/>
    <col min="15878" max="15878" width="14.140625" style="11" customWidth="1"/>
    <col min="15879" max="15879" width="13.7109375" style="11" customWidth="1"/>
    <col min="15880" max="15880" width="26.5703125" style="11" customWidth="1"/>
    <col min="15881" max="15881" width="5.7109375" style="11" customWidth="1"/>
    <col min="15882" max="15883" width="10.7109375" style="11" customWidth="1"/>
    <col min="15884" max="15885" width="13.7109375" style="11" customWidth="1"/>
    <col min="15886" max="15886" width="10.7109375" style="11" customWidth="1"/>
    <col min="15887" max="15887" width="12.7109375" style="11" customWidth="1"/>
    <col min="15888" max="15889" width="10.7109375" style="11" customWidth="1"/>
    <col min="15890" max="15890" width="16.7109375" style="11" customWidth="1"/>
    <col min="15891" max="15891" width="10.7109375" style="11" customWidth="1"/>
    <col min="15892" max="15892" width="12.7109375" style="11" customWidth="1"/>
    <col min="15893" max="15893" width="11.7109375" style="11" bestFit="1" customWidth="1"/>
    <col min="15894" max="16128" width="9.140625" style="11"/>
    <col min="16129" max="16129" width="11.5703125" style="11" customWidth="1"/>
    <col min="16130" max="16130" width="40.42578125" style="11" customWidth="1"/>
    <col min="16131" max="16131" width="9.140625" style="11"/>
    <col min="16132" max="16132" width="25.85546875" style="11" customWidth="1"/>
    <col min="16133" max="16133" width="13.7109375" style="11" customWidth="1"/>
    <col min="16134" max="16134" width="14.140625" style="11" customWidth="1"/>
    <col min="16135" max="16135" width="13.7109375" style="11" customWidth="1"/>
    <col min="16136" max="16136" width="26.5703125" style="11" customWidth="1"/>
    <col min="16137" max="16137" width="5.7109375" style="11" customWidth="1"/>
    <col min="16138" max="16139" width="10.7109375" style="11" customWidth="1"/>
    <col min="16140" max="16141" width="13.7109375" style="11" customWidth="1"/>
    <col min="16142" max="16142" width="10.7109375" style="11" customWidth="1"/>
    <col min="16143" max="16143" width="12.7109375" style="11" customWidth="1"/>
    <col min="16144" max="16145" width="10.7109375" style="11" customWidth="1"/>
    <col min="16146" max="16146" width="16.7109375" style="11" customWidth="1"/>
    <col min="16147" max="16147" width="10.7109375" style="11" customWidth="1"/>
    <col min="16148" max="16148" width="12.7109375" style="11" customWidth="1"/>
    <col min="16149" max="16149" width="11.7109375" style="11" bestFit="1" customWidth="1"/>
    <col min="16150" max="16384" width="9.140625" style="11"/>
  </cols>
  <sheetData>
    <row r="1" spans="1:21" customFormat="1" ht="18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customFormat="1" ht="15" x14ac:dyDescent="0.25"/>
    <row r="3" spans="1:21" customFormat="1" ht="15" x14ac:dyDescent="0.25">
      <c r="A3" s="6" t="s">
        <v>1</v>
      </c>
      <c r="B3" s="6"/>
      <c r="C3" s="4"/>
      <c r="D3" s="3"/>
      <c r="E3" s="3"/>
      <c r="F3" s="3"/>
      <c r="G3" s="3"/>
      <c r="H3" s="3"/>
      <c r="I3" s="76" t="s">
        <v>2</v>
      </c>
      <c r="J3" s="76"/>
      <c r="K3" s="7" t="s">
        <v>63</v>
      </c>
      <c r="L3" s="4"/>
      <c r="M3" s="3"/>
      <c r="N3" s="3"/>
      <c r="O3" s="3"/>
      <c r="P3" s="3"/>
      <c r="Q3" s="3"/>
      <c r="R3" s="3"/>
      <c r="S3" s="3"/>
      <c r="T3" s="3"/>
      <c r="U3" s="3"/>
    </row>
    <row r="4" spans="1:21" customFormat="1" ht="15" x14ac:dyDescent="0.25">
      <c r="A4" s="76" t="s">
        <v>3</v>
      </c>
      <c r="B4" s="76"/>
      <c r="C4" s="76"/>
      <c r="D4" s="3"/>
      <c r="E4" s="3"/>
      <c r="F4" s="3"/>
      <c r="G4" s="3"/>
      <c r="H4" s="3"/>
      <c r="I4" s="76" t="s">
        <v>4</v>
      </c>
      <c r="J4" s="76"/>
      <c r="K4" s="76"/>
      <c r="L4" s="76" t="s">
        <v>54</v>
      </c>
      <c r="M4" s="76"/>
      <c r="N4" s="76"/>
      <c r="O4" s="4"/>
      <c r="P4" s="3"/>
      <c r="Q4" s="3"/>
      <c r="R4" s="3"/>
      <c r="S4" s="3"/>
      <c r="T4" s="3"/>
      <c r="U4" s="3"/>
    </row>
    <row r="5" spans="1:21" customFormat="1" ht="15" x14ac:dyDescent="0.25">
      <c r="A5" s="7"/>
      <c r="B5" s="7"/>
      <c r="C5" s="7"/>
      <c r="D5" s="3"/>
      <c r="E5" s="3"/>
      <c r="F5" s="3"/>
      <c r="G5" s="3"/>
      <c r="H5" s="3"/>
      <c r="I5" s="7"/>
      <c r="J5" s="7"/>
      <c r="K5" s="7"/>
      <c r="L5" s="7"/>
      <c r="M5" s="7"/>
      <c r="N5" s="7"/>
      <c r="O5" s="4"/>
      <c r="P5" s="3"/>
      <c r="Q5" s="3"/>
      <c r="R5" s="3"/>
      <c r="S5" s="3"/>
      <c r="T5" s="3"/>
      <c r="U5" s="3"/>
    </row>
    <row r="6" spans="1:21" customFormat="1" ht="15" x14ac:dyDescent="0.25">
      <c r="A6" s="7"/>
      <c r="B6" s="7"/>
      <c r="C6" s="7"/>
      <c r="D6" s="3"/>
      <c r="E6" s="3"/>
      <c r="F6" s="3"/>
      <c r="G6" s="3"/>
      <c r="H6" s="3"/>
      <c r="I6" s="7"/>
      <c r="J6" s="7"/>
      <c r="K6" s="7"/>
      <c r="L6" s="7"/>
      <c r="M6" s="7"/>
      <c r="N6" s="7"/>
      <c r="O6" s="4"/>
      <c r="P6" s="3"/>
      <c r="Q6" s="3"/>
      <c r="R6" s="3"/>
      <c r="S6" s="3"/>
      <c r="T6" s="3"/>
      <c r="U6" s="3"/>
    </row>
    <row r="7" spans="1:21" customFormat="1" ht="15" x14ac:dyDescent="0.25">
      <c r="A7" s="7"/>
      <c r="B7" s="7"/>
      <c r="C7" s="7"/>
      <c r="D7" s="3"/>
      <c r="E7" s="3"/>
      <c r="F7" s="3"/>
      <c r="G7" s="3"/>
      <c r="H7" s="3"/>
      <c r="I7" s="7"/>
      <c r="J7" s="7"/>
      <c r="K7" s="7"/>
      <c r="L7" s="7"/>
      <c r="M7" s="7"/>
      <c r="N7" s="7"/>
      <c r="O7" s="4"/>
      <c r="P7" s="3"/>
      <c r="Q7" s="3"/>
      <c r="R7" s="3"/>
      <c r="S7" s="3"/>
      <c r="T7" s="3"/>
      <c r="U7" s="3"/>
    </row>
    <row r="8" spans="1:21" customFormat="1" ht="15" x14ac:dyDescent="0.25">
      <c r="A8" s="7"/>
      <c r="B8" s="7"/>
      <c r="C8" s="7"/>
      <c r="D8" s="3"/>
      <c r="E8" s="3"/>
      <c r="F8" s="3"/>
      <c r="G8" s="3"/>
      <c r="H8" s="3"/>
      <c r="I8" s="7"/>
      <c r="J8" s="7"/>
      <c r="K8" s="7"/>
      <c r="L8" s="7"/>
      <c r="M8" s="7"/>
      <c r="N8" s="7"/>
      <c r="O8" s="4"/>
      <c r="P8" s="3"/>
      <c r="Q8" s="3"/>
      <c r="R8" s="3"/>
      <c r="S8" s="3"/>
      <c r="T8" s="3"/>
      <c r="U8" s="3"/>
    </row>
    <row r="9" spans="1:21" customFormat="1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customFormat="1" ht="15.75" thickBot="1" x14ac:dyDescent="0.3">
      <c r="A10" s="71" t="s">
        <v>5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9"/>
      <c r="M10" s="79"/>
      <c r="N10" s="8"/>
      <c r="O10" s="8"/>
      <c r="P10" s="80" t="s">
        <v>6</v>
      </c>
      <c r="Q10" s="81"/>
      <c r="R10" s="81"/>
      <c r="S10" s="82"/>
      <c r="T10" s="71" t="s">
        <v>52</v>
      </c>
      <c r="U10" s="65" t="s">
        <v>7</v>
      </c>
    </row>
    <row r="11" spans="1:21" s="10" customFormat="1" ht="15" x14ac:dyDescent="0.25">
      <c r="A11" s="68" t="s">
        <v>53</v>
      </c>
      <c r="B11" s="68" t="s">
        <v>8</v>
      </c>
      <c r="C11" s="71" t="s">
        <v>9</v>
      </c>
      <c r="D11" s="62"/>
      <c r="E11" s="72"/>
      <c r="F11" s="65"/>
      <c r="G11" s="71" t="s">
        <v>10</v>
      </c>
      <c r="H11" s="65"/>
      <c r="I11" s="71" t="s">
        <v>11</v>
      </c>
      <c r="J11" s="62"/>
      <c r="K11" s="62"/>
      <c r="L11" s="72"/>
      <c r="M11" s="72"/>
      <c r="N11" s="71" t="s">
        <v>12</v>
      </c>
      <c r="O11" s="65"/>
      <c r="P11" s="71" t="s">
        <v>49</v>
      </c>
      <c r="Q11" s="62" t="s">
        <v>48</v>
      </c>
      <c r="R11" s="62" t="s">
        <v>50</v>
      </c>
      <c r="S11" s="65" t="s">
        <v>51</v>
      </c>
      <c r="T11" s="83"/>
      <c r="U11" s="66"/>
    </row>
    <row r="12" spans="1:21" s="10" customFormat="1" ht="15" x14ac:dyDescent="0.25">
      <c r="A12" s="69"/>
      <c r="B12" s="69"/>
      <c r="C12" s="85" t="s">
        <v>13</v>
      </c>
      <c r="D12" s="73" t="s">
        <v>14</v>
      </c>
      <c r="E12" s="74" t="s">
        <v>15</v>
      </c>
      <c r="F12" s="86" t="s">
        <v>16</v>
      </c>
      <c r="G12" s="85" t="s">
        <v>17</v>
      </c>
      <c r="H12" s="74" t="s">
        <v>18</v>
      </c>
      <c r="I12" s="85" t="s">
        <v>13</v>
      </c>
      <c r="J12" s="73" t="s">
        <v>19</v>
      </c>
      <c r="K12" s="73" t="s">
        <v>20</v>
      </c>
      <c r="L12" s="73" t="s">
        <v>21</v>
      </c>
      <c r="M12" s="74" t="s">
        <v>64</v>
      </c>
      <c r="N12" s="85" t="s">
        <v>22</v>
      </c>
      <c r="O12" s="74" t="s">
        <v>47</v>
      </c>
      <c r="P12" s="83"/>
      <c r="Q12" s="63"/>
      <c r="R12" s="63"/>
      <c r="S12" s="66"/>
      <c r="T12" s="83"/>
      <c r="U12" s="66"/>
    </row>
    <row r="13" spans="1:21" s="10" customFormat="1" ht="40.5" customHeight="1" thickBot="1" x14ac:dyDescent="0.3">
      <c r="A13" s="70"/>
      <c r="B13" s="70"/>
      <c r="C13" s="84"/>
      <c r="D13" s="64"/>
      <c r="E13" s="67"/>
      <c r="F13" s="70"/>
      <c r="G13" s="84"/>
      <c r="H13" s="67"/>
      <c r="I13" s="84"/>
      <c r="J13" s="64"/>
      <c r="K13" s="64"/>
      <c r="L13" s="64"/>
      <c r="M13" s="67"/>
      <c r="N13" s="84"/>
      <c r="O13" s="67"/>
      <c r="P13" s="84"/>
      <c r="Q13" s="64"/>
      <c r="R13" s="64"/>
      <c r="S13" s="67"/>
      <c r="T13" s="84"/>
      <c r="U13" s="67"/>
    </row>
    <row r="14" spans="1:21" customFormat="1" ht="51" x14ac:dyDescent="0.25">
      <c r="A14" s="15" t="s">
        <v>33</v>
      </c>
      <c r="B14" s="36" t="s">
        <v>58</v>
      </c>
      <c r="C14" s="16" t="s">
        <v>23</v>
      </c>
      <c r="D14" s="17" t="s">
        <v>34</v>
      </c>
      <c r="E14" s="18" t="s">
        <v>23</v>
      </c>
      <c r="F14" s="19" t="s">
        <v>23</v>
      </c>
      <c r="G14" s="16" t="s">
        <v>35</v>
      </c>
      <c r="H14" s="20" t="s">
        <v>36</v>
      </c>
      <c r="I14" s="16" t="s">
        <v>24</v>
      </c>
      <c r="J14" s="17" t="s">
        <v>37</v>
      </c>
      <c r="K14" s="17" t="s">
        <v>38</v>
      </c>
      <c r="L14" s="18">
        <v>2931775.82</v>
      </c>
      <c r="M14" s="21" t="s">
        <v>55</v>
      </c>
      <c r="N14" s="16" t="s">
        <v>56</v>
      </c>
      <c r="O14" s="22">
        <v>3329779.69</v>
      </c>
      <c r="P14" s="23" t="s">
        <v>57</v>
      </c>
      <c r="Q14" s="24">
        <f>1098120.13+R14</f>
        <v>1662804.92</v>
      </c>
      <c r="R14" s="25">
        <f>262427.15+13104.72+286463.31+2689.61</f>
        <v>564684.78999999992</v>
      </c>
      <c r="S14" s="26">
        <f>262427.15+13104.72+286463.31+2689.61</f>
        <v>564684.78999999992</v>
      </c>
      <c r="T14" s="27">
        <f>Q14</f>
        <v>1662804.92</v>
      </c>
      <c r="U14" s="28" t="s">
        <v>25</v>
      </c>
    </row>
    <row r="15" spans="1:21" customFormat="1" ht="51" x14ac:dyDescent="0.25">
      <c r="A15" s="15" t="s">
        <v>26</v>
      </c>
      <c r="B15" s="36" t="s">
        <v>59</v>
      </c>
      <c r="C15" s="16" t="s">
        <v>23</v>
      </c>
      <c r="D15" s="17" t="s">
        <v>27</v>
      </c>
      <c r="E15" s="18" t="s">
        <v>23</v>
      </c>
      <c r="F15" s="19" t="s">
        <v>23</v>
      </c>
      <c r="G15" s="16" t="s">
        <v>28</v>
      </c>
      <c r="H15" s="20" t="s">
        <v>29</v>
      </c>
      <c r="I15" s="16" t="s">
        <v>24</v>
      </c>
      <c r="J15" s="17" t="s">
        <v>30</v>
      </c>
      <c r="K15" s="17" t="s">
        <v>31</v>
      </c>
      <c r="L15" s="18">
        <v>1187088.33</v>
      </c>
      <c r="M15" s="21" t="s">
        <v>32</v>
      </c>
      <c r="N15" s="16"/>
      <c r="O15" s="29">
        <v>1362170.56</v>
      </c>
      <c r="P15" s="23" t="s">
        <v>57</v>
      </c>
      <c r="Q15" s="24">
        <f>T15</f>
        <v>440774.32999999996</v>
      </c>
      <c r="R15" s="18">
        <v>326473.53999999998</v>
      </c>
      <c r="S15" s="30">
        <v>326473.53999999998</v>
      </c>
      <c r="T15" s="27">
        <f>114300.79+S15</f>
        <v>440774.32999999996</v>
      </c>
      <c r="U15" s="28" t="s">
        <v>25</v>
      </c>
    </row>
    <row r="16" spans="1:21" customFormat="1" ht="39.75" customHeight="1" thickBot="1" x14ac:dyDescent="0.3">
      <c r="A16" s="15" t="s">
        <v>41</v>
      </c>
      <c r="B16" s="36" t="s">
        <v>60</v>
      </c>
      <c r="C16" s="16" t="s">
        <v>23</v>
      </c>
      <c r="D16" s="17" t="s">
        <v>42</v>
      </c>
      <c r="E16" s="18" t="s">
        <v>23</v>
      </c>
      <c r="F16" s="19" t="s">
        <v>23</v>
      </c>
      <c r="G16" s="16" t="s">
        <v>39</v>
      </c>
      <c r="H16" s="20" t="s">
        <v>40</v>
      </c>
      <c r="I16" s="16" t="s">
        <v>24</v>
      </c>
      <c r="J16" s="17" t="s">
        <v>43</v>
      </c>
      <c r="K16" s="17" t="s">
        <v>44</v>
      </c>
      <c r="L16" s="18">
        <v>466351.53</v>
      </c>
      <c r="M16" s="21" t="s">
        <v>45</v>
      </c>
      <c r="N16" s="16"/>
      <c r="O16" s="29">
        <v>12224.94</v>
      </c>
      <c r="P16" s="23" t="s">
        <v>57</v>
      </c>
      <c r="Q16" s="24">
        <f>82402.8+5196.4</f>
        <v>87599.2</v>
      </c>
      <c r="R16" s="18">
        <v>5196.3999999999996</v>
      </c>
      <c r="S16" s="30">
        <f>R16</f>
        <v>5196.3999999999996</v>
      </c>
      <c r="T16" s="27">
        <f>Q16</f>
        <v>87599.2</v>
      </c>
      <c r="U16" s="28" t="s">
        <v>61</v>
      </c>
    </row>
    <row r="17" spans="1:21" customFormat="1" ht="15.75" thickBot="1" x14ac:dyDescent="0.3">
      <c r="A17" s="31"/>
      <c r="B17" s="32"/>
      <c r="C17" s="32"/>
      <c r="D17" s="32"/>
      <c r="E17" s="32"/>
      <c r="F17" s="32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37" t="s">
        <v>65</v>
      </c>
      <c r="R17" s="38">
        <f>SUM(R14:R16)</f>
        <v>896354.72999999986</v>
      </c>
      <c r="S17" s="33"/>
      <c r="T17" s="34"/>
      <c r="U17" s="35"/>
    </row>
    <row r="18" spans="1:21" customFormat="1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9"/>
      <c r="S18" s="1"/>
      <c r="T18" s="1"/>
      <c r="U18" s="1"/>
    </row>
    <row r="19" spans="1:21" customFormat="1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9"/>
      <c r="S19" s="1"/>
      <c r="T19" s="1"/>
      <c r="U19" s="1"/>
    </row>
    <row r="20" spans="1:21" customFormat="1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9"/>
      <c r="S20" s="1"/>
      <c r="T20" s="1"/>
      <c r="U20" s="1"/>
    </row>
    <row r="21" spans="1:21" customFormat="1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9"/>
      <c r="S21" s="1"/>
      <c r="T21" s="1"/>
      <c r="U21" s="1"/>
    </row>
    <row r="22" spans="1:21" customFormat="1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9"/>
      <c r="S22" s="1"/>
      <c r="T22" s="1"/>
      <c r="U22" s="1"/>
    </row>
    <row r="23" spans="1:21" customFormat="1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9"/>
      <c r="S23" s="1"/>
      <c r="T23" s="1"/>
      <c r="U23" s="1"/>
    </row>
    <row r="24" spans="1:21" customFormat="1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9"/>
      <c r="S24" s="1"/>
      <c r="T24" s="1"/>
      <c r="U24" s="1"/>
    </row>
    <row r="25" spans="1:21" customFormat="1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9"/>
      <c r="S25" s="1"/>
      <c r="T25" s="1"/>
      <c r="U25" s="1"/>
    </row>
    <row r="26" spans="1:21" customFormat="1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9"/>
      <c r="S26" s="1"/>
      <c r="T26" s="1"/>
      <c r="U26" s="1"/>
    </row>
    <row r="27" spans="1:21" customFormat="1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9"/>
      <c r="S27" s="1"/>
      <c r="T27" s="1"/>
      <c r="U27" s="1"/>
    </row>
    <row r="28" spans="1:21" customFormat="1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9"/>
      <c r="S28" s="1"/>
      <c r="T28" s="1"/>
      <c r="U28" s="1"/>
    </row>
    <row r="29" spans="1:21" customFormat="1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9"/>
      <c r="S29" s="1"/>
      <c r="T29" s="1"/>
      <c r="U29" s="1"/>
    </row>
    <row r="30" spans="1:21" customFormat="1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9"/>
      <c r="S30" s="1"/>
      <c r="T30" s="1"/>
      <c r="U30" s="1"/>
    </row>
    <row r="31" spans="1:21" customFormat="1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9"/>
      <c r="S31" s="1"/>
      <c r="T31" s="1"/>
      <c r="U31" s="1"/>
    </row>
    <row r="32" spans="1:21" customFormat="1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9"/>
      <c r="S32" s="1"/>
      <c r="T32" s="1"/>
      <c r="U32" s="1"/>
    </row>
    <row r="33" spans="1:21" customFormat="1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9"/>
      <c r="S33" s="1"/>
      <c r="T33" s="1"/>
      <c r="U33" s="1"/>
    </row>
    <row r="34" spans="1:21" customFormat="1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9"/>
      <c r="S34" s="1"/>
      <c r="T34" s="1"/>
      <c r="U34" s="1"/>
    </row>
    <row r="35" spans="1:21" customFormat="1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9"/>
      <c r="S35" s="1"/>
      <c r="T35" s="1"/>
      <c r="U35" s="1"/>
    </row>
    <row r="36" spans="1:21" customFormat="1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9"/>
      <c r="S36" s="1"/>
      <c r="T36" s="1"/>
      <c r="U36" s="1"/>
    </row>
    <row r="37" spans="1:21" customFormat="1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9"/>
      <c r="S37" s="1"/>
      <c r="T37" s="1"/>
      <c r="U37" s="1"/>
    </row>
    <row r="38" spans="1:21" customFormat="1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9"/>
      <c r="S38" s="1"/>
      <c r="T38" s="1"/>
      <c r="U38" s="1"/>
    </row>
    <row r="39" spans="1:21" customFormat="1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9"/>
      <c r="S39" s="1"/>
      <c r="T39" s="1"/>
      <c r="U39" s="1"/>
    </row>
    <row r="40" spans="1:21" customFormat="1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9"/>
      <c r="S40" s="1"/>
      <c r="T40" s="1"/>
      <c r="U40" s="1"/>
    </row>
    <row r="41" spans="1:21" customFormat="1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9"/>
      <c r="S41" s="1"/>
      <c r="T41" s="1"/>
      <c r="U41" s="1"/>
    </row>
    <row r="42" spans="1:21" customFormat="1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9"/>
      <c r="S42" s="1"/>
      <c r="T42" s="1"/>
      <c r="U42" s="1"/>
    </row>
    <row r="43" spans="1:21" customFormat="1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9"/>
      <c r="S43" s="1"/>
      <c r="T43" s="1"/>
      <c r="U43" s="1"/>
    </row>
    <row r="44" spans="1:21" customFormat="1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9"/>
      <c r="S44" s="1"/>
      <c r="T44" s="1"/>
      <c r="U44" s="1"/>
    </row>
    <row r="45" spans="1:21" customFormat="1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9"/>
      <c r="S45" s="1"/>
      <c r="T45" s="1"/>
      <c r="U45" s="1"/>
    </row>
    <row r="46" spans="1:21" customFormat="1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9"/>
      <c r="S46" s="1"/>
      <c r="T46" s="1"/>
      <c r="U46" s="1"/>
    </row>
    <row r="47" spans="1:21" customFormat="1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9"/>
      <c r="S47" s="1"/>
      <c r="T47" s="1"/>
      <c r="U47" s="1"/>
    </row>
    <row r="48" spans="1:21" customFormat="1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9"/>
      <c r="S48" s="1"/>
      <c r="T48" s="1"/>
      <c r="U48" s="1"/>
    </row>
    <row r="49" spans="1:21" customFormat="1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9"/>
      <c r="S49" s="1"/>
      <c r="T49" s="1"/>
      <c r="U49" s="1"/>
    </row>
    <row r="50" spans="1:21" customFormat="1" ht="15" x14ac:dyDescent="0.25"/>
    <row r="51" spans="1:21" customFormat="1" ht="15" x14ac:dyDescent="0.25">
      <c r="G51" t="s">
        <v>66</v>
      </c>
      <c r="L51" s="12"/>
      <c r="M51" s="12"/>
    </row>
    <row r="52" spans="1:21" customFormat="1" ht="15" x14ac:dyDescent="0.25">
      <c r="A52" s="5"/>
      <c r="B52" s="5"/>
      <c r="C52" s="5"/>
      <c r="D52" s="5"/>
      <c r="E52" s="5"/>
      <c r="F52" s="5"/>
      <c r="G52" s="77" t="s">
        <v>46</v>
      </c>
      <c r="H52" s="77"/>
      <c r="I52" s="77"/>
      <c r="J52" s="77"/>
      <c r="K52" s="5"/>
      <c r="L52" s="12"/>
      <c r="M52" s="12"/>
      <c r="N52" s="5"/>
      <c r="O52" s="5"/>
      <c r="P52" s="5"/>
      <c r="Q52" s="5"/>
      <c r="R52" s="5"/>
      <c r="S52" s="5"/>
      <c r="T52" s="5"/>
      <c r="U52" s="5"/>
    </row>
    <row r="53" spans="1:21" customFormat="1" ht="15" x14ac:dyDescent="0.25">
      <c r="A53" s="5"/>
      <c r="B53" s="5"/>
      <c r="C53" s="5"/>
      <c r="D53" s="5"/>
      <c r="E53" s="5"/>
      <c r="F53" s="5"/>
      <c r="G53" s="77" t="s">
        <v>62</v>
      </c>
      <c r="H53" s="77"/>
      <c r="I53" s="77"/>
      <c r="J53" s="77"/>
      <c r="K53" s="5"/>
      <c r="L53" s="12"/>
      <c r="M53" s="12"/>
      <c r="N53" s="5"/>
      <c r="O53" s="5"/>
      <c r="P53" s="5"/>
      <c r="Q53" s="5"/>
      <c r="R53" s="5"/>
      <c r="S53" s="5"/>
      <c r="T53" s="5"/>
      <c r="U53" s="5"/>
    </row>
  </sheetData>
  <mergeCells count="35">
    <mergeCell ref="G52:J52"/>
    <mergeCell ref="G53:J53"/>
    <mergeCell ref="A10:M10"/>
    <mergeCell ref="P10:S10"/>
    <mergeCell ref="T10:T13"/>
    <mergeCell ref="S11:S13"/>
    <mergeCell ref="C12:C13"/>
    <mergeCell ref="D12:D13"/>
    <mergeCell ref="E12:E13"/>
    <mergeCell ref="F12:F13"/>
    <mergeCell ref="G12:G13"/>
    <mergeCell ref="H12:H13"/>
    <mergeCell ref="I12:I13"/>
    <mergeCell ref="P11:P13"/>
    <mergeCell ref="N12:N13"/>
    <mergeCell ref="O12:O13"/>
    <mergeCell ref="A1:U1"/>
    <mergeCell ref="I3:J3"/>
    <mergeCell ref="A4:C4"/>
    <mergeCell ref="I4:K4"/>
    <mergeCell ref="L4:N4"/>
    <mergeCell ref="G17:P17"/>
    <mergeCell ref="Q11:Q13"/>
    <mergeCell ref="R11:R13"/>
    <mergeCell ref="U10:U13"/>
    <mergeCell ref="A11:A13"/>
    <mergeCell ref="B11:B13"/>
    <mergeCell ref="C11:F11"/>
    <mergeCell ref="G11:H11"/>
    <mergeCell ref="I11:M11"/>
    <mergeCell ref="N11:O11"/>
    <mergeCell ref="J12:J13"/>
    <mergeCell ref="K12:K13"/>
    <mergeCell ref="L12:L13"/>
    <mergeCell ref="M12:M13"/>
  </mergeCells>
  <printOptions horizontalCentered="1"/>
  <pageMargins left="0.27559055118110237" right="0.19685039370078741" top="1.7716535433070868" bottom="0.98425196850393704" header="0.51181102362204722" footer="0.51181102362204722"/>
  <pageSetup paperSize="8" scale="64" orientation="landscape" r:id="rId1"/>
  <headerFooter alignWithMargins="0">
    <oddHeader>&amp;C&amp;G&amp;R]</oddHeader>
  </headerFooter>
  <colBreaks count="1" manualBreakCount="1">
    <brk id="15" max="2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tabSelected="1" view="pageBreakPreview" topLeftCell="L25" zoomScaleNormal="100" zoomScaleSheetLayoutView="100" workbookViewId="0">
      <selection activeCell="R30" sqref="R30"/>
    </sheetView>
  </sheetViews>
  <sheetFormatPr defaultRowHeight="11.25" x14ac:dyDescent="0.25"/>
  <cols>
    <col min="1" max="1" width="11.5703125" style="12" customWidth="1"/>
    <col min="2" max="2" width="42.28515625" style="12" customWidth="1"/>
    <col min="3" max="3" width="9.140625" style="12" customWidth="1"/>
    <col min="4" max="4" width="25.85546875" style="12" customWidth="1"/>
    <col min="5" max="5" width="13.7109375" style="12" customWidth="1"/>
    <col min="6" max="6" width="18.28515625" style="12" customWidth="1"/>
    <col min="7" max="7" width="18.42578125" style="12" customWidth="1"/>
    <col min="8" max="8" width="26.5703125" style="12" customWidth="1"/>
    <col min="9" max="9" width="5.7109375" style="12" customWidth="1"/>
    <col min="10" max="11" width="10.7109375" style="12" customWidth="1"/>
    <col min="12" max="12" width="16.5703125" style="12" customWidth="1"/>
    <col min="13" max="13" width="20" style="12" bestFit="1" customWidth="1"/>
    <col min="14" max="14" width="10.7109375" style="12" customWidth="1"/>
    <col min="15" max="15" width="13.28515625" style="12" bestFit="1" customWidth="1"/>
    <col min="16" max="16" width="11.5703125" style="12" bestFit="1" customWidth="1"/>
    <col min="17" max="17" width="13.28515625" style="12" bestFit="1" customWidth="1"/>
    <col min="18" max="18" width="19.5703125" style="12" customWidth="1"/>
    <col min="19" max="19" width="18.28515625" style="12" bestFit="1" customWidth="1"/>
    <col min="20" max="20" width="15.85546875" style="12" customWidth="1"/>
    <col min="21" max="21" width="16.140625" style="12" customWidth="1"/>
    <col min="22" max="23" width="9.140625" style="11"/>
    <col min="24" max="24" width="13.42578125" style="11" bestFit="1" customWidth="1"/>
    <col min="25" max="256" width="9.140625" style="11"/>
    <col min="257" max="257" width="11.5703125" style="11" customWidth="1"/>
    <col min="258" max="258" width="40.42578125" style="11" customWidth="1"/>
    <col min="259" max="259" width="9.140625" style="11"/>
    <col min="260" max="260" width="25.85546875" style="11" customWidth="1"/>
    <col min="261" max="261" width="13.7109375" style="11" customWidth="1"/>
    <col min="262" max="262" width="14.140625" style="11" customWidth="1"/>
    <col min="263" max="263" width="13.7109375" style="11" customWidth="1"/>
    <col min="264" max="264" width="26.5703125" style="11" customWidth="1"/>
    <col min="265" max="265" width="5.7109375" style="11" customWidth="1"/>
    <col min="266" max="267" width="10.7109375" style="11" customWidth="1"/>
    <col min="268" max="269" width="13.7109375" style="11" customWidth="1"/>
    <col min="270" max="270" width="10.7109375" style="11" customWidth="1"/>
    <col min="271" max="271" width="12.7109375" style="11" customWidth="1"/>
    <col min="272" max="273" width="10.7109375" style="11" customWidth="1"/>
    <col min="274" max="274" width="16.7109375" style="11" customWidth="1"/>
    <col min="275" max="275" width="10.7109375" style="11" customWidth="1"/>
    <col min="276" max="276" width="12.7109375" style="11" customWidth="1"/>
    <col min="277" max="277" width="11.7109375" style="11" bestFit="1" customWidth="1"/>
    <col min="278" max="512" width="9.140625" style="11"/>
    <col min="513" max="513" width="11.5703125" style="11" customWidth="1"/>
    <col min="514" max="514" width="40.42578125" style="11" customWidth="1"/>
    <col min="515" max="515" width="9.140625" style="11"/>
    <col min="516" max="516" width="25.85546875" style="11" customWidth="1"/>
    <col min="517" max="517" width="13.7109375" style="11" customWidth="1"/>
    <col min="518" max="518" width="14.140625" style="11" customWidth="1"/>
    <col min="519" max="519" width="13.7109375" style="11" customWidth="1"/>
    <col min="520" max="520" width="26.5703125" style="11" customWidth="1"/>
    <col min="521" max="521" width="5.7109375" style="11" customWidth="1"/>
    <col min="522" max="523" width="10.7109375" style="11" customWidth="1"/>
    <col min="524" max="525" width="13.7109375" style="11" customWidth="1"/>
    <col min="526" max="526" width="10.7109375" style="11" customWidth="1"/>
    <col min="527" max="527" width="12.7109375" style="11" customWidth="1"/>
    <col min="528" max="529" width="10.7109375" style="11" customWidth="1"/>
    <col min="530" max="530" width="16.7109375" style="11" customWidth="1"/>
    <col min="531" max="531" width="10.7109375" style="11" customWidth="1"/>
    <col min="532" max="532" width="12.7109375" style="11" customWidth="1"/>
    <col min="533" max="533" width="11.7109375" style="11" bestFit="1" customWidth="1"/>
    <col min="534" max="768" width="9.140625" style="11"/>
    <col min="769" max="769" width="11.5703125" style="11" customWidth="1"/>
    <col min="770" max="770" width="40.42578125" style="11" customWidth="1"/>
    <col min="771" max="771" width="9.140625" style="11"/>
    <col min="772" max="772" width="25.85546875" style="11" customWidth="1"/>
    <col min="773" max="773" width="13.7109375" style="11" customWidth="1"/>
    <col min="774" max="774" width="14.140625" style="11" customWidth="1"/>
    <col min="775" max="775" width="13.7109375" style="11" customWidth="1"/>
    <col min="776" max="776" width="26.5703125" style="11" customWidth="1"/>
    <col min="777" max="777" width="5.7109375" style="11" customWidth="1"/>
    <col min="778" max="779" width="10.7109375" style="11" customWidth="1"/>
    <col min="780" max="781" width="13.7109375" style="11" customWidth="1"/>
    <col min="782" max="782" width="10.7109375" style="11" customWidth="1"/>
    <col min="783" max="783" width="12.7109375" style="11" customWidth="1"/>
    <col min="784" max="785" width="10.7109375" style="11" customWidth="1"/>
    <col min="786" max="786" width="16.7109375" style="11" customWidth="1"/>
    <col min="787" max="787" width="10.7109375" style="11" customWidth="1"/>
    <col min="788" max="788" width="12.7109375" style="11" customWidth="1"/>
    <col min="789" max="789" width="11.7109375" style="11" bestFit="1" customWidth="1"/>
    <col min="790" max="1024" width="9.140625" style="11"/>
    <col min="1025" max="1025" width="11.5703125" style="11" customWidth="1"/>
    <col min="1026" max="1026" width="40.42578125" style="11" customWidth="1"/>
    <col min="1027" max="1027" width="9.140625" style="11"/>
    <col min="1028" max="1028" width="25.85546875" style="11" customWidth="1"/>
    <col min="1029" max="1029" width="13.7109375" style="11" customWidth="1"/>
    <col min="1030" max="1030" width="14.140625" style="11" customWidth="1"/>
    <col min="1031" max="1031" width="13.7109375" style="11" customWidth="1"/>
    <col min="1032" max="1032" width="26.5703125" style="11" customWidth="1"/>
    <col min="1033" max="1033" width="5.7109375" style="11" customWidth="1"/>
    <col min="1034" max="1035" width="10.7109375" style="11" customWidth="1"/>
    <col min="1036" max="1037" width="13.7109375" style="11" customWidth="1"/>
    <col min="1038" max="1038" width="10.7109375" style="11" customWidth="1"/>
    <col min="1039" max="1039" width="12.7109375" style="11" customWidth="1"/>
    <col min="1040" max="1041" width="10.7109375" style="11" customWidth="1"/>
    <col min="1042" max="1042" width="16.7109375" style="11" customWidth="1"/>
    <col min="1043" max="1043" width="10.7109375" style="11" customWidth="1"/>
    <col min="1044" max="1044" width="12.7109375" style="11" customWidth="1"/>
    <col min="1045" max="1045" width="11.7109375" style="11" bestFit="1" customWidth="1"/>
    <col min="1046" max="1280" width="9.140625" style="11"/>
    <col min="1281" max="1281" width="11.5703125" style="11" customWidth="1"/>
    <col min="1282" max="1282" width="40.42578125" style="11" customWidth="1"/>
    <col min="1283" max="1283" width="9.140625" style="11"/>
    <col min="1284" max="1284" width="25.85546875" style="11" customWidth="1"/>
    <col min="1285" max="1285" width="13.7109375" style="11" customWidth="1"/>
    <col min="1286" max="1286" width="14.140625" style="11" customWidth="1"/>
    <col min="1287" max="1287" width="13.7109375" style="11" customWidth="1"/>
    <col min="1288" max="1288" width="26.5703125" style="11" customWidth="1"/>
    <col min="1289" max="1289" width="5.7109375" style="11" customWidth="1"/>
    <col min="1290" max="1291" width="10.7109375" style="11" customWidth="1"/>
    <col min="1292" max="1293" width="13.7109375" style="11" customWidth="1"/>
    <col min="1294" max="1294" width="10.7109375" style="11" customWidth="1"/>
    <col min="1295" max="1295" width="12.7109375" style="11" customWidth="1"/>
    <col min="1296" max="1297" width="10.7109375" style="11" customWidth="1"/>
    <col min="1298" max="1298" width="16.7109375" style="11" customWidth="1"/>
    <col min="1299" max="1299" width="10.7109375" style="11" customWidth="1"/>
    <col min="1300" max="1300" width="12.7109375" style="11" customWidth="1"/>
    <col min="1301" max="1301" width="11.7109375" style="11" bestFit="1" customWidth="1"/>
    <col min="1302" max="1536" width="9.140625" style="11"/>
    <col min="1537" max="1537" width="11.5703125" style="11" customWidth="1"/>
    <col min="1538" max="1538" width="40.42578125" style="11" customWidth="1"/>
    <col min="1539" max="1539" width="9.140625" style="11"/>
    <col min="1540" max="1540" width="25.85546875" style="11" customWidth="1"/>
    <col min="1541" max="1541" width="13.7109375" style="11" customWidth="1"/>
    <col min="1542" max="1542" width="14.140625" style="11" customWidth="1"/>
    <col min="1543" max="1543" width="13.7109375" style="11" customWidth="1"/>
    <col min="1544" max="1544" width="26.5703125" style="11" customWidth="1"/>
    <col min="1545" max="1545" width="5.7109375" style="11" customWidth="1"/>
    <col min="1546" max="1547" width="10.7109375" style="11" customWidth="1"/>
    <col min="1548" max="1549" width="13.7109375" style="11" customWidth="1"/>
    <col min="1550" max="1550" width="10.7109375" style="11" customWidth="1"/>
    <col min="1551" max="1551" width="12.7109375" style="11" customWidth="1"/>
    <col min="1552" max="1553" width="10.7109375" style="11" customWidth="1"/>
    <col min="1554" max="1554" width="16.7109375" style="11" customWidth="1"/>
    <col min="1555" max="1555" width="10.7109375" style="11" customWidth="1"/>
    <col min="1556" max="1556" width="12.7109375" style="11" customWidth="1"/>
    <col min="1557" max="1557" width="11.7109375" style="11" bestFit="1" customWidth="1"/>
    <col min="1558" max="1792" width="9.140625" style="11"/>
    <col min="1793" max="1793" width="11.5703125" style="11" customWidth="1"/>
    <col min="1794" max="1794" width="40.42578125" style="11" customWidth="1"/>
    <col min="1795" max="1795" width="9.140625" style="11"/>
    <col min="1796" max="1796" width="25.85546875" style="11" customWidth="1"/>
    <col min="1797" max="1797" width="13.7109375" style="11" customWidth="1"/>
    <col min="1798" max="1798" width="14.140625" style="11" customWidth="1"/>
    <col min="1799" max="1799" width="13.7109375" style="11" customWidth="1"/>
    <col min="1800" max="1800" width="26.5703125" style="11" customWidth="1"/>
    <col min="1801" max="1801" width="5.7109375" style="11" customWidth="1"/>
    <col min="1802" max="1803" width="10.7109375" style="11" customWidth="1"/>
    <col min="1804" max="1805" width="13.7109375" style="11" customWidth="1"/>
    <col min="1806" max="1806" width="10.7109375" style="11" customWidth="1"/>
    <col min="1807" max="1807" width="12.7109375" style="11" customWidth="1"/>
    <col min="1808" max="1809" width="10.7109375" style="11" customWidth="1"/>
    <col min="1810" max="1810" width="16.7109375" style="11" customWidth="1"/>
    <col min="1811" max="1811" width="10.7109375" style="11" customWidth="1"/>
    <col min="1812" max="1812" width="12.7109375" style="11" customWidth="1"/>
    <col min="1813" max="1813" width="11.7109375" style="11" bestFit="1" customWidth="1"/>
    <col min="1814" max="2048" width="9.140625" style="11"/>
    <col min="2049" max="2049" width="11.5703125" style="11" customWidth="1"/>
    <col min="2050" max="2050" width="40.42578125" style="11" customWidth="1"/>
    <col min="2051" max="2051" width="9.140625" style="11"/>
    <col min="2052" max="2052" width="25.85546875" style="11" customWidth="1"/>
    <col min="2053" max="2053" width="13.7109375" style="11" customWidth="1"/>
    <col min="2054" max="2054" width="14.140625" style="11" customWidth="1"/>
    <col min="2055" max="2055" width="13.7109375" style="11" customWidth="1"/>
    <col min="2056" max="2056" width="26.5703125" style="11" customWidth="1"/>
    <col min="2057" max="2057" width="5.7109375" style="11" customWidth="1"/>
    <col min="2058" max="2059" width="10.7109375" style="11" customWidth="1"/>
    <col min="2060" max="2061" width="13.7109375" style="11" customWidth="1"/>
    <col min="2062" max="2062" width="10.7109375" style="11" customWidth="1"/>
    <col min="2063" max="2063" width="12.7109375" style="11" customWidth="1"/>
    <col min="2064" max="2065" width="10.7109375" style="11" customWidth="1"/>
    <col min="2066" max="2066" width="16.7109375" style="11" customWidth="1"/>
    <col min="2067" max="2067" width="10.7109375" style="11" customWidth="1"/>
    <col min="2068" max="2068" width="12.7109375" style="11" customWidth="1"/>
    <col min="2069" max="2069" width="11.7109375" style="11" bestFit="1" customWidth="1"/>
    <col min="2070" max="2304" width="9.140625" style="11"/>
    <col min="2305" max="2305" width="11.5703125" style="11" customWidth="1"/>
    <col min="2306" max="2306" width="40.42578125" style="11" customWidth="1"/>
    <col min="2307" max="2307" width="9.140625" style="11"/>
    <col min="2308" max="2308" width="25.85546875" style="11" customWidth="1"/>
    <col min="2309" max="2309" width="13.7109375" style="11" customWidth="1"/>
    <col min="2310" max="2310" width="14.140625" style="11" customWidth="1"/>
    <col min="2311" max="2311" width="13.7109375" style="11" customWidth="1"/>
    <col min="2312" max="2312" width="26.5703125" style="11" customWidth="1"/>
    <col min="2313" max="2313" width="5.7109375" style="11" customWidth="1"/>
    <col min="2314" max="2315" width="10.7109375" style="11" customWidth="1"/>
    <col min="2316" max="2317" width="13.7109375" style="11" customWidth="1"/>
    <col min="2318" max="2318" width="10.7109375" style="11" customWidth="1"/>
    <col min="2319" max="2319" width="12.7109375" style="11" customWidth="1"/>
    <col min="2320" max="2321" width="10.7109375" style="11" customWidth="1"/>
    <col min="2322" max="2322" width="16.7109375" style="11" customWidth="1"/>
    <col min="2323" max="2323" width="10.7109375" style="11" customWidth="1"/>
    <col min="2324" max="2324" width="12.7109375" style="11" customWidth="1"/>
    <col min="2325" max="2325" width="11.7109375" style="11" bestFit="1" customWidth="1"/>
    <col min="2326" max="2560" width="9.140625" style="11"/>
    <col min="2561" max="2561" width="11.5703125" style="11" customWidth="1"/>
    <col min="2562" max="2562" width="40.42578125" style="11" customWidth="1"/>
    <col min="2563" max="2563" width="9.140625" style="11"/>
    <col min="2564" max="2564" width="25.85546875" style="11" customWidth="1"/>
    <col min="2565" max="2565" width="13.7109375" style="11" customWidth="1"/>
    <col min="2566" max="2566" width="14.140625" style="11" customWidth="1"/>
    <col min="2567" max="2567" width="13.7109375" style="11" customWidth="1"/>
    <col min="2568" max="2568" width="26.5703125" style="11" customWidth="1"/>
    <col min="2569" max="2569" width="5.7109375" style="11" customWidth="1"/>
    <col min="2570" max="2571" width="10.7109375" style="11" customWidth="1"/>
    <col min="2572" max="2573" width="13.7109375" style="11" customWidth="1"/>
    <col min="2574" max="2574" width="10.7109375" style="11" customWidth="1"/>
    <col min="2575" max="2575" width="12.7109375" style="11" customWidth="1"/>
    <col min="2576" max="2577" width="10.7109375" style="11" customWidth="1"/>
    <col min="2578" max="2578" width="16.7109375" style="11" customWidth="1"/>
    <col min="2579" max="2579" width="10.7109375" style="11" customWidth="1"/>
    <col min="2580" max="2580" width="12.7109375" style="11" customWidth="1"/>
    <col min="2581" max="2581" width="11.7109375" style="11" bestFit="1" customWidth="1"/>
    <col min="2582" max="2816" width="9.140625" style="11"/>
    <col min="2817" max="2817" width="11.5703125" style="11" customWidth="1"/>
    <col min="2818" max="2818" width="40.42578125" style="11" customWidth="1"/>
    <col min="2819" max="2819" width="9.140625" style="11"/>
    <col min="2820" max="2820" width="25.85546875" style="11" customWidth="1"/>
    <col min="2821" max="2821" width="13.7109375" style="11" customWidth="1"/>
    <col min="2822" max="2822" width="14.140625" style="11" customWidth="1"/>
    <col min="2823" max="2823" width="13.7109375" style="11" customWidth="1"/>
    <col min="2824" max="2824" width="26.5703125" style="11" customWidth="1"/>
    <col min="2825" max="2825" width="5.7109375" style="11" customWidth="1"/>
    <col min="2826" max="2827" width="10.7109375" style="11" customWidth="1"/>
    <col min="2828" max="2829" width="13.7109375" style="11" customWidth="1"/>
    <col min="2830" max="2830" width="10.7109375" style="11" customWidth="1"/>
    <col min="2831" max="2831" width="12.7109375" style="11" customWidth="1"/>
    <col min="2832" max="2833" width="10.7109375" style="11" customWidth="1"/>
    <col min="2834" max="2834" width="16.7109375" style="11" customWidth="1"/>
    <col min="2835" max="2835" width="10.7109375" style="11" customWidth="1"/>
    <col min="2836" max="2836" width="12.7109375" style="11" customWidth="1"/>
    <col min="2837" max="2837" width="11.7109375" style="11" bestFit="1" customWidth="1"/>
    <col min="2838" max="3072" width="9.140625" style="11"/>
    <col min="3073" max="3073" width="11.5703125" style="11" customWidth="1"/>
    <col min="3074" max="3074" width="40.42578125" style="11" customWidth="1"/>
    <col min="3075" max="3075" width="9.140625" style="11"/>
    <col min="3076" max="3076" width="25.85546875" style="11" customWidth="1"/>
    <col min="3077" max="3077" width="13.7109375" style="11" customWidth="1"/>
    <col min="3078" max="3078" width="14.140625" style="11" customWidth="1"/>
    <col min="3079" max="3079" width="13.7109375" style="11" customWidth="1"/>
    <col min="3080" max="3080" width="26.5703125" style="11" customWidth="1"/>
    <col min="3081" max="3081" width="5.7109375" style="11" customWidth="1"/>
    <col min="3082" max="3083" width="10.7109375" style="11" customWidth="1"/>
    <col min="3084" max="3085" width="13.7109375" style="11" customWidth="1"/>
    <col min="3086" max="3086" width="10.7109375" style="11" customWidth="1"/>
    <col min="3087" max="3087" width="12.7109375" style="11" customWidth="1"/>
    <col min="3088" max="3089" width="10.7109375" style="11" customWidth="1"/>
    <col min="3090" max="3090" width="16.7109375" style="11" customWidth="1"/>
    <col min="3091" max="3091" width="10.7109375" style="11" customWidth="1"/>
    <col min="3092" max="3092" width="12.7109375" style="11" customWidth="1"/>
    <col min="3093" max="3093" width="11.7109375" style="11" bestFit="1" customWidth="1"/>
    <col min="3094" max="3328" width="9.140625" style="11"/>
    <col min="3329" max="3329" width="11.5703125" style="11" customWidth="1"/>
    <col min="3330" max="3330" width="40.42578125" style="11" customWidth="1"/>
    <col min="3331" max="3331" width="9.140625" style="11"/>
    <col min="3332" max="3332" width="25.85546875" style="11" customWidth="1"/>
    <col min="3333" max="3333" width="13.7109375" style="11" customWidth="1"/>
    <col min="3334" max="3334" width="14.140625" style="11" customWidth="1"/>
    <col min="3335" max="3335" width="13.7109375" style="11" customWidth="1"/>
    <col min="3336" max="3336" width="26.5703125" style="11" customWidth="1"/>
    <col min="3337" max="3337" width="5.7109375" style="11" customWidth="1"/>
    <col min="3338" max="3339" width="10.7109375" style="11" customWidth="1"/>
    <col min="3340" max="3341" width="13.7109375" style="11" customWidth="1"/>
    <col min="3342" max="3342" width="10.7109375" style="11" customWidth="1"/>
    <col min="3343" max="3343" width="12.7109375" style="11" customWidth="1"/>
    <col min="3344" max="3345" width="10.7109375" style="11" customWidth="1"/>
    <col min="3346" max="3346" width="16.7109375" style="11" customWidth="1"/>
    <col min="3347" max="3347" width="10.7109375" style="11" customWidth="1"/>
    <col min="3348" max="3348" width="12.7109375" style="11" customWidth="1"/>
    <col min="3349" max="3349" width="11.7109375" style="11" bestFit="1" customWidth="1"/>
    <col min="3350" max="3584" width="9.140625" style="11"/>
    <col min="3585" max="3585" width="11.5703125" style="11" customWidth="1"/>
    <col min="3586" max="3586" width="40.42578125" style="11" customWidth="1"/>
    <col min="3587" max="3587" width="9.140625" style="11"/>
    <col min="3588" max="3588" width="25.85546875" style="11" customWidth="1"/>
    <col min="3589" max="3589" width="13.7109375" style="11" customWidth="1"/>
    <col min="3590" max="3590" width="14.140625" style="11" customWidth="1"/>
    <col min="3591" max="3591" width="13.7109375" style="11" customWidth="1"/>
    <col min="3592" max="3592" width="26.5703125" style="11" customWidth="1"/>
    <col min="3593" max="3593" width="5.7109375" style="11" customWidth="1"/>
    <col min="3594" max="3595" width="10.7109375" style="11" customWidth="1"/>
    <col min="3596" max="3597" width="13.7109375" style="11" customWidth="1"/>
    <col min="3598" max="3598" width="10.7109375" style="11" customWidth="1"/>
    <col min="3599" max="3599" width="12.7109375" style="11" customWidth="1"/>
    <col min="3600" max="3601" width="10.7109375" style="11" customWidth="1"/>
    <col min="3602" max="3602" width="16.7109375" style="11" customWidth="1"/>
    <col min="3603" max="3603" width="10.7109375" style="11" customWidth="1"/>
    <col min="3604" max="3604" width="12.7109375" style="11" customWidth="1"/>
    <col min="3605" max="3605" width="11.7109375" style="11" bestFit="1" customWidth="1"/>
    <col min="3606" max="3840" width="9.140625" style="11"/>
    <col min="3841" max="3841" width="11.5703125" style="11" customWidth="1"/>
    <col min="3842" max="3842" width="40.42578125" style="11" customWidth="1"/>
    <col min="3843" max="3843" width="9.140625" style="11"/>
    <col min="3844" max="3844" width="25.85546875" style="11" customWidth="1"/>
    <col min="3845" max="3845" width="13.7109375" style="11" customWidth="1"/>
    <col min="3846" max="3846" width="14.140625" style="11" customWidth="1"/>
    <col min="3847" max="3847" width="13.7109375" style="11" customWidth="1"/>
    <col min="3848" max="3848" width="26.5703125" style="11" customWidth="1"/>
    <col min="3849" max="3849" width="5.7109375" style="11" customWidth="1"/>
    <col min="3850" max="3851" width="10.7109375" style="11" customWidth="1"/>
    <col min="3852" max="3853" width="13.7109375" style="11" customWidth="1"/>
    <col min="3854" max="3854" width="10.7109375" style="11" customWidth="1"/>
    <col min="3855" max="3855" width="12.7109375" style="11" customWidth="1"/>
    <col min="3856" max="3857" width="10.7109375" style="11" customWidth="1"/>
    <col min="3858" max="3858" width="16.7109375" style="11" customWidth="1"/>
    <col min="3859" max="3859" width="10.7109375" style="11" customWidth="1"/>
    <col min="3860" max="3860" width="12.7109375" style="11" customWidth="1"/>
    <col min="3861" max="3861" width="11.7109375" style="11" bestFit="1" customWidth="1"/>
    <col min="3862" max="4096" width="9.140625" style="11"/>
    <col min="4097" max="4097" width="11.5703125" style="11" customWidth="1"/>
    <col min="4098" max="4098" width="40.42578125" style="11" customWidth="1"/>
    <col min="4099" max="4099" width="9.140625" style="11"/>
    <col min="4100" max="4100" width="25.85546875" style="11" customWidth="1"/>
    <col min="4101" max="4101" width="13.7109375" style="11" customWidth="1"/>
    <col min="4102" max="4102" width="14.140625" style="11" customWidth="1"/>
    <col min="4103" max="4103" width="13.7109375" style="11" customWidth="1"/>
    <col min="4104" max="4104" width="26.5703125" style="11" customWidth="1"/>
    <col min="4105" max="4105" width="5.7109375" style="11" customWidth="1"/>
    <col min="4106" max="4107" width="10.7109375" style="11" customWidth="1"/>
    <col min="4108" max="4109" width="13.7109375" style="11" customWidth="1"/>
    <col min="4110" max="4110" width="10.7109375" style="11" customWidth="1"/>
    <col min="4111" max="4111" width="12.7109375" style="11" customWidth="1"/>
    <col min="4112" max="4113" width="10.7109375" style="11" customWidth="1"/>
    <col min="4114" max="4114" width="16.7109375" style="11" customWidth="1"/>
    <col min="4115" max="4115" width="10.7109375" style="11" customWidth="1"/>
    <col min="4116" max="4116" width="12.7109375" style="11" customWidth="1"/>
    <col min="4117" max="4117" width="11.7109375" style="11" bestFit="1" customWidth="1"/>
    <col min="4118" max="4352" width="9.140625" style="11"/>
    <col min="4353" max="4353" width="11.5703125" style="11" customWidth="1"/>
    <col min="4354" max="4354" width="40.42578125" style="11" customWidth="1"/>
    <col min="4355" max="4355" width="9.140625" style="11"/>
    <col min="4356" max="4356" width="25.85546875" style="11" customWidth="1"/>
    <col min="4357" max="4357" width="13.7109375" style="11" customWidth="1"/>
    <col min="4358" max="4358" width="14.140625" style="11" customWidth="1"/>
    <col min="4359" max="4359" width="13.7109375" style="11" customWidth="1"/>
    <col min="4360" max="4360" width="26.5703125" style="11" customWidth="1"/>
    <col min="4361" max="4361" width="5.7109375" style="11" customWidth="1"/>
    <col min="4362" max="4363" width="10.7109375" style="11" customWidth="1"/>
    <col min="4364" max="4365" width="13.7109375" style="11" customWidth="1"/>
    <col min="4366" max="4366" width="10.7109375" style="11" customWidth="1"/>
    <col min="4367" max="4367" width="12.7109375" style="11" customWidth="1"/>
    <col min="4368" max="4369" width="10.7109375" style="11" customWidth="1"/>
    <col min="4370" max="4370" width="16.7109375" style="11" customWidth="1"/>
    <col min="4371" max="4371" width="10.7109375" style="11" customWidth="1"/>
    <col min="4372" max="4372" width="12.7109375" style="11" customWidth="1"/>
    <col min="4373" max="4373" width="11.7109375" style="11" bestFit="1" customWidth="1"/>
    <col min="4374" max="4608" width="9.140625" style="11"/>
    <col min="4609" max="4609" width="11.5703125" style="11" customWidth="1"/>
    <col min="4610" max="4610" width="40.42578125" style="11" customWidth="1"/>
    <col min="4611" max="4611" width="9.140625" style="11"/>
    <col min="4612" max="4612" width="25.85546875" style="11" customWidth="1"/>
    <col min="4613" max="4613" width="13.7109375" style="11" customWidth="1"/>
    <col min="4614" max="4614" width="14.140625" style="11" customWidth="1"/>
    <col min="4615" max="4615" width="13.7109375" style="11" customWidth="1"/>
    <col min="4616" max="4616" width="26.5703125" style="11" customWidth="1"/>
    <col min="4617" max="4617" width="5.7109375" style="11" customWidth="1"/>
    <col min="4618" max="4619" width="10.7109375" style="11" customWidth="1"/>
    <col min="4620" max="4621" width="13.7109375" style="11" customWidth="1"/>
    <col min="4622" max="4622" width="10.7109375" style="11" customWidth="1"/>
    <col min="4623" max="4623" width="12.7109375" style="11" customWidth="1"/>
    <col min="4624" max="4625" width="10.7109375" style="11" customWidth="1"/>
    <col min="4626" max="4626" width="16.7109375" style="11" customWidth="1"/>
    <col min="4627" max="4627" width="10.7109375" style="11" customWidth="1"/>
    <col min="4628" max="4628" width="12.7109375" style="11" customWidth="1"/>
    <col min="4629" max="4629" width="11.7109375" style="11" bestFit="1" customWidth="1"/>
    <col min="4630" max="4864" width="9.140625" style="11"/>
    <col min="4865" max="4865" width="11.5703125" style="11" customWidth="1"/>
    <col min="4866" max="4866" width="40.42578125" style="11" customWidth="1"/>
    <col min="4867" max="4867" width="9.140625" style="11"/>
    <col min="4868" max="4868" width="25.85546875" style="11" customWidth="1"/>
    <col min="4869" max="4869" width="13.7109375" style="11" customWidth="1"/>
    <col min="4870" max="4870" width="14.140625" style="11" customWidth="1"/>
    <col min="4871" max="4871" width="13.7109375" style="11" customWidth="1"/>
    <col min="4872" max="4872" width="26.5703125" style="11" customWidth="1"/>
    <col min="4873" max="4873" width="5.7109375" style="11" customWidth="1"/>
    <col min="4874" max="4875" width="10.7109375" style="11" customWidth="1"/>
    <col min="4876" max="4877" width="13.7109375" style="11" customWidth="1"/>
    <col min="4878" max="4878" width="10.7109375" style="11" customWidth="1"/>
    <col min="4879" max="4879" width="12.7109375" style="11" customWidth="1"/>
    <col min="4880" max="4881" width="10.7109375" style="11" customWidth="1"/>
    <col min="4882" max="4882" width="16.7109375" style="11" customWidth="1"/>
    <col min="4883" max="4883" width="10.7109375" style="11" customWidth="1"/>
    <col min="4884" max="4884" width="12.7109375" style="11" customWidth="1"/>
    <col min="4885" max="4885" width="11.7109375" style="11" bestFit="1" customWidth="1"/>
    <col min="4886" max="5120" width="9.140625" style="11"/>
    <col min="5121" max="5121" width="11.5703125" style="11" customWidth="1"/>
    <col min="5122" max="5122" width="40.42578125" style="11" customWidth="1"/>
    <col min="5123" max="5123" width="9.140625" style="11"/>
    <col min="5124" max="5124" width="25.85546875" style="11" customWidth="1"/>
    <col min="5125" max="5125" width="13.7109375" style="11" customWidth="1"/>
    <col min="5126" max="5126" width="14.140625" style="11" customWidth="1"/>
    <col min="5127" max="5127" width="13.7109375" style="11" customWidth="1"/>
    <col min="5128" max="5128" width="26.5703125" style="11" customWidth="1"/>
    <col min="5129" max="5129" width="5.7109375" style="11" customWidth="1"/>
    <col min="5130" max="5131" width="10.7109375" style="11" customWidth="1"/>
    <col min="5132" max="5133" width="13.7109375" style="11" customWidth="1"/>
    <col min="5134" max="5134" width="10.7109375" style="11" customWidth="1"/>
    <col min="5135" max="5135" width="12.7109375" style="11" customWidth="1"/>
    <col min="5136" max="5137" width="10.7109375" style="11" customWidth="1"/>
    <col min="5138" max="5138" width="16.7109375" style="11" customWidth="1"/>
    <col min="5139" max="5139" width="10.7109375" style="11" customWidth="1"/>
    <col min="5140" max="5140" width="12.7109375" style="11" customWidth="1"/>
    <col min="5141" max="5141" width="11.7109375" style="11" bestFit="1" customWidth="1"/>
    <col min="5142" max="5376" width="9.140625" style="11"/>
    <col min="5377" max="5377" width="11.5703125" style="11" customWidth="1"/>
    <col min="5378" max="5378" width="40.42578125" style="11" customWidth="1"/>
    <col min="5379" max="5379" width="9.140625" style="11"/>
    <col min="5380" max="5380" width="25.85546875" style="11" customWidth="1"/>
    <col min="5381" max="5381" width="13.7109375" style="11" customWidth="1"/>
    <col min="5382" max="5382" width="14.140625" style="11" customWidth="1"/>
    <col min="5383" max="5383" width="13.7109375" style="11" customWidth="1"/>
    <col min="5384" max="5384" width="26.5703125" style="11" customWidth="1"/>
    <col min="5385" max="5385" width="5.7109375" style="11" customWidth="1"/>
    <col min="5386" max="5387" width="10.7109375" style="11" customWidth="1"/>
    <col min="5388" max="5389" width="13.7109375" style="11" customWidth="1"/>
    <col min="5390" max="5390" width="10.7109375" style="11" customWidth="1"/>
    <col min="5391" max="5391" width="12.7109375" style="11" customWidth="1"/>
    <col min="5392" max="5393" width="10.7109375" style="11" customWidth="1"/>
    <col min="5394" max="5394" width="16.7109375" style="11" customWidth="1"/>
    <col min="5395" max="5395" width="10.7109375" style="11" customWidth="1"/>
    <col min="5396" max="5396" width="12.7109375" style="11" customWidth="1"/>
    <col min="5397" max="5397" width="11.7109375" style="11" bestFit="1" customWidth="1"/>
    <col min="5398" max="5632" width="9.140625" style="11"/>
    <col min="5633" max="5633" width="11.5703125" style="11" customWidth="1"/>
    <col min="5634" max="5634" width="40.42578125" style="11" customWidth="1"/>
    <col min="5635" max="5635" width="9.140625" style="11"/>
    <col min="5636" max="5636" width="25.85546875" style="11" customWidth="1"/>
    <col min="5637" max="5637" width="13.7109375" style="11" customWidth="1"/>
    <col min="5638" max="5638" width="14.140625" style="11" customWidth="1"/>
    <col min="5639" max="5639" width="13.7109375" style="11" customWidth="1"/>
    <col min="5640" max="5640" width="26.5703125" style="11" customWidth="1"/>
    <col min="5641" max="5641" width="5.7109375" style="11" customWidth="1"/>
    <col min="5642" max="5643" width="10.7109375" style="11" customWidth="1"/>
    <col min="5644" max="5645" width="13.7109375" style="11" customWidth="1"/>
    <col min="5646" max="5646" width="10.7109375" style="11" customWidth="1"/>
    <col min="5647" max="5647" width="12.7109375" style="11" customWidth="1"/>
    <col min="5648" max="5649" width="10.7109375" style="11" customWidth="1"/>
    <col min="5650" max="5650" width="16.7109375" style="11" customWidth="1"/>
    <col min="5651" max="5651" width="10.7109375" style="11" customWidth="1"/>
    <col min="5652" max="5652" width="12.7109375" style="11" customWidth="1"/>
    <col min="5653" max="5653" width="11.7109375" style="11" bestFit="1" customWidth="1"/>
    <col min="5654" max="5888" width="9.140625" style="11"/>
    <col min="5889" max="5889" width="11.5703125" style="11" customWidth="1"/>
    <col min="5890" max="5890" width="40.42578125" style="11" customWidth="1"/>
    <col min="5891" max="5891" width="9.140625" style="11"/>
    <col min="5892" max="5892" width="25.85546875" style="11" customWidth="1"/>
    <col min="5893" max="5893" width="13.7109375" style="11" customWidth="1"/>
    <col min="5894" max="5894" width="14.140625" style="11" customWidth="1"/>
    <col min="5895" max="5895" width="13.7109375" style="11" customWidth="1"/>
    <col min="5896" max="5896" width="26.5703125" style="11" customWidth="1"/>
    <col min="5897" max="5897" width="5.7109375" style="11" customWidth="1"/>
    <col min="5898" max="5899" width="10.7109375" style="11" customWidth="1"/>
    <col min="5900" max="5901" width="13.7109375" style="11" customWidth="1"/>
    <col min="5902" max="5902" width="10.7109375" style="11" customWidth="1"/>
    <col min="5903" max="5903" width="12.7109375" style="11" customWidth="1"/>
    <col min="5904" max="5905" width="10.7109375" style="11" customWidth="1"/>
    <col min="5906" max="5906" width="16.7109375" style="11" customWidth="1"/>
    <col min="5907" max="5907" width="10.7109375" style="11" customWidth="1"/>
    <col min="5908" max="5908" width="12.7109375" style="11" customWidth="1"/>
    <col min="5909" max="5909" width="11.7109375" style="11" bestFit="1" customWidth="1"/>
    <col min="5910" max="6144" width="9.140625" style="11"/>
    <col min="6145" max="6145" width="11.5703125" style="11" customWidth="1"/>
    <col min="6146" max="6146" width="40.42578125" style="11" customWidth="1"/>
    <col min="6147" max="6147" width="9.140625" style="11"/>
    <col min="6148" max="6148" width="25.85546875" style="11" customWidth="1"/>
    <col min="6149" max="6149" width="13.7109375" style="11" customWidth="1"/>
    <col min="6150" max="6150" width="14.140625" style="11" customWidth="1"/>
    <col min="6151" max="6151" width="13.7109375" style="11" customWidth="1"/>
    <col min="6152" max="6152" width="26.5703125" style="11" customWidth="1"/>
    <col min="6153" max="6153" width="5.7109375" style="11" customWidth="1"/>
    <col min="6154" max="6155" width="10.7109375" style="11" customWidth="1"/>
    <col min="6156" max="6157" width="13.7109375" style="11" customWidth="1"/>
    <col min="6158" max="6158" width="10.7109375" style="11" customWidth="1"/>
    <col min="6159" max="6159" width="12.7109375" style="11" customWidth="1"/>
    <col min="6160" max="6161" width="10.7109375" style="11" customWidth="1"/>
    <col min="6162" max="6162" width="16.7109375" style="11" customWidth="1"/>
    <col min="6163" max="6163" width="10.7109375" style="11" customWidth="1"/>
    <col min="6164" max="6164" width="12.7109375" style="11" customWidth="1"/>
    <col min="6165" max="6165" width="11.7109375" style="11" bestFit="1" customWidth="1"/>
    <col min="6166" max="6400" width="9.140625" style="11"/>
    <col min="6401" max="6401" width="11.5703125" style="11" customWidth="1"/>
    <col min="6402" max="6402" width="40.42578125" style="11" customWidth="1"/>
    <col min="6403" max="6403" width="9.140625" style="11"/>
    <col min="6404" max="6404" width="25.85546875" style="11" customWidth="1"/>
    <col min="6405" max="6405" width="13.7109375" style="11" customWidth="1"/>
    <col min="6406" max="6406" width="14.140625" style="11" customWidth="1"/>
    <col min="6407" max="6407" width="13.7109375" style="11" customWidth="1"/>
    <col min="6408" max="6408" width="26.5703125" style="11" customWidth="1"/>
    <col min="6409" max="6409" width="5.7109375" style="11" customWidth="1"/>
    <col min="6410" max="6411" width="10.7109375" style="11" customWidth="1"/>
    <col min="6412" max="6413" width="13.7109375" style="11" customWidth="1"/>
    <col min="6414" max="6414" width="10.7109375" style="11" customWidth="1"/>
    <col min="6415" max="6415" width="12.7109375" style="11" customWidth="1"/>
    <col min="6416" max="6417" width="10.7109375" style="11" customWidth="1"/>
    <col min="6418" max="6418" width="16.7109375" style="11" customWidth="1"/>
    <col min="6419" max="6419" width="10.7109375" style="11" customWidth="1"/>
    <col min="6420" max="6420" width="12.7109375" style="11" customWidth="1"/>
    <col min="6421" max="6421" width="11.7109375" style="11" bestFit="1" customWidth="1"/>
    <col min="6422" max="6656" width="9.140625" style="11"/>
    <col min="6657" max="6657" width="11.5703125" style="11" customWidth="1"/>
    <col min="6658" max="6658" width="40.42578125" style="11" customWidth="1"/>
    <col min="6659" max="6659" width="9.140625" style="11"/>
    <col min="6660" max="6660" width="25.85546875" style="11" customWidth="1"/>
    <col min="6661" max="6661" width="13.7109375" style="11" customWidth="1"/>
    <col min="6662" max="6662" width="14.140625" style="11" customWidth="1"/>
    <col min="6663" max="6663" width="13.7109375" style="11" customWidth="1"/>
    <col min="6664" max="6664" width="26.5703125" style="11" customWidth="1"/>
    <col min="6665" max="6665" width="5.7109375" style="11" customWidth="1"/>
    <col min="6666" max="6667" width="10.7109375" style="11" customWidth="1"/>
    <col min="6668" max="6669" width="13.7109375" style="11" customWidth="1"/>
    <col min="6670" max="6670" width="10.7109375" style="11" customWidth="1"/>
    <col min="6671" max="6671" width="12.7109375" style="11" customWidth="1"/>
    <col min="6672" max="6673" width="10.7109375" style="11" customWidth="1"/>
    <col min="6674" max="6674" width="16.7109375" style="11" customWidth="1"/>
    <col min="6675" max="6675" width="10.7109375" style="11" customWidth="1"/>
    <col min="6676" max="6676" width="12.7109375" style="11" customWidth="1"/>
    <col min="6677" max="6677" width="11.7109375" style="11" bestFit="1" customWidth="1"/>
    <col min="6678" max="6912" width="9.140625" style="11"/>
    <col min="6913" max="6913" width="11.5703125" style="11" customWidth="1"/>
    <col min="6914" max="6914" width="40.42578125" style="11" customWidth="1"/>
    <col min="6915" max="6915" width="9.140625" style="11"/>
    <col min="6916" max="6916" width="25.85546875" style="11" customWidth="1"/>
    <col min="6917" max="6917" width="13.7109375" style="11" customWidth="1"/>
    <col min="6918" max="6918" width="14.140625" style="11" customWidth="1"/>
    <col min="6919" max="6919" width="13.7109375" style="11" customWidth="1"/>
    <col min="6920" max="6920" width="26.5703125" style="11" customWidth="1"/>
    <col min="6921" max="6921" width="5.7109375" style="11" customWidth="1"/>
    <col min="6922" max="6923" width="10.7109375" style="11" customWidth="1"/>
    <col min="6924" max="6925" width="13.7109375" style="11" customWidth="1"/>
    <col min="6926" max="6926" width="10.7109375" style="11" customWidth="1"/>
    <col min="6927" max="6927" width="12.7109375" style="11" customWidth="1"/>
    <col min="6928" max="6929" width="10.7109375" style="11" customWidth="1"/>
    <col min="6930" max="6930" width="16.7109375" style="11" customWidth="1"/>
    <col min="6931" max="6931" width="10.7109375" style="11" customWidth="1"/>
    <col min="6932" max="6932" width="12.7109375" style="11" customWidth="1"/>
    <col min="6933" max="6933" width="11.7109375" style="11" bestFit="1" customWidth="1"/>
    <col min="6934" max="7168" width="9.140625" style="11"/>
    <col min="7169" max="7169" width="11.5703125" style="11" customWidth="1"/>
    <col min="7170" max="7170" width="40.42578125" style="11" customWidth="1"/>
    <col min="7171" max="7171" width="9.140625" style="11"/>
    <col min="7172" max="7172" width="25.85546875" style="11" customWidth="1"/>
    <col min="7173" max="7173" width="13.7109375" style="11" customWidth="1"/>
    <col min="7174" max="7174" width="14.140625" style="11" customWidth="1"/>
    <col min="7175" max="7175" width="13.7109375" style="11" customWidth="1"/>
    <col min="7176" max="7176" width="26.5703125" style="11" customWidth="1"/>
    <col min="7177" max="7177" width="5.7109375" style="11" customWidth="1"/>
    <col min="7178" max="7179" width="10.7109375" style="11" customWidth="1"/>
    <col min="7180" max="7181" width="13.7109375" style="11" customWidth="1"/>
    <col min="7182" max="7182" width="10.7109375" style="11" customWidth="1"/>
    <col min="7183" max="7183" width="12.7109375" style="11" customWidth="1"/>
    <col min="7184" max="7185" width="10.7109375" style="11" customWidth="1"/>
    <col min="7186" max="7186" width="16.7109375" style="11" customWidth="1"/>
    <col min="7187" max="7187" width="10.7109375" style="11" customWidth="1"/>
    <col min="7188" max="7188" width="12.7109375" style="11" customWidth="1"/>
    <col min="7189" max="7189" width="11.7109375" style="11" bestFit="1" customWidth="1"/>
    <col min="7190" max="7424" width="9.140625" style="11"/>
    <col min="7425" max="7425" width="11.5703125" style="11" customWidth="1"/>
    <col min="7426" max="7426" width="40.42578125" style="11" customWidth="1"/>
    <col min="7427" max="7427" width="9.140625" style="11"/>
    <col min="7428" max="7428" width="25.85546875" style="11" customWidth="1"/>
    <col min="7429" max="7429" width="13.7109375" style="11" customWidth="1"/>
    <col min="7430" max="7430" width="14.140625" style="11" customWidth="1"/>
    <col min="7431" max="7431" width="13.7109375" style="11" customWidth="1"/>
    <col min="7432" max="7432" width="26.5703125" style="11" customWidth="1"/>
    <col min="7433" max="7433" width="5.7109375" style="11" customWidth="1"/>
    <col min="7434" max="7435" width="10.7109375" style="11" customWidth="1"/>
    <col min="7436" max="7437" width="13.7109375" style="11" customWidth="1"/>
    <col min="7438" max="7438" width="10.7109375" style="11" customWidth="1"/>
    <col min="7439" max="7439" width="12.7109375" style="11" customWidth="1"/>
    <col min="7440" max="7441" width="10.7109375" style="11" customWidth="1"/>
    <col min="7442" max="7442" width="16.7109375" style="11" customWidth="1"/>
    <col min="7443" max="7443" width="10.7109375" style="11" customWidth="1"/>
    <col min="7444" max="7444" width="12.7109375" style="11" customWidth="1"/>
    <col min="7445" max="7445" width="11.7109375" style="11" bestFit="1" customWidth="1"/>
    <col min="7446" max="7680" width="9.140625" style="11"/>
    <col min="7681" max="7681" width="11.5703125" style="11" customWidth="1"/>
    <col min="7682" max="7682" width="40.42578125" style="11" customWidth="1"/>
    <col min="7683" max="7683" width="9.140625" style="11"/>
    <col min="7684" max="7684" width="25.85546875" style="11" customWidth="1"/>
    <col min="7685" max="7685" width="13.7109375" style="11" customWidth="1"/>
    <col min="7686" max="7686" width="14.140625" style="11" customWidth="1"/>
    <col min="7687" max="7687" width="13.7109375" style="11" customWidth="1"/>
    <col min="7688" max="7688" width="26.5703125" style="11" customWidth="1"/>
    <col min="7689" max="7689" width="5.7109375" style="11" customWidth="1"/>
    <col min="7690" max="7691" width="10.7109375" style="11" customWidth="1"/>
    <col min="7692" max="7693" width="13.7109375" style="11" customWidth="1"/>
    <col min="7694" max="7694" width="10.7109375" style="11" customWidth="1"/>
    <col min="7695" max="7695" width="12.7109375" style="11" customWidth="1"/>
    <col min="7696" max="7697" width="10.7109375" style="11" customWidth="1"/>
    <col min="7698" max="7698" width="16.7109375" style="11" customWidth="1"/>
    <col min="7699" max="7699" width="10.7109375" style="11" customWidth="1"/>
    <col min="7700" max="7700" width="12.7109375" style="11" customWidth="1"/>
    <col min="7701" max="7701" width="11.7109375" style="11" bestFit="1" customWidth="1"/>
    <col min="7702" max="7936" width="9.140625" style="11"/>
    <col min="7937" max="7937" width="11.5703125" style="11" customWidth="1"/>
    <col min="7938" max="7938" width="40.42578125" style="11" customWidth="1"/>
    <col min="7939" max="7939" width="9.140625" style="11"/>
    <col min="7940" max="7940" width="25.85546875" style="11" customWidth="1"/>
    <col min="7941" max="7941" width="13.7109375" style="11" customWidth="1"/>
    <col min="7942" max="7942" width="14.140625" style="11" customWidth="1"/>
    <col min="7943" max="7943" width="13.7109375" style="11" customWidth="1"/>
    <col min="7944" max="7944" width="26.5703125" style="11" customWidth="1"/>
    <col min="7945" max="7945" width="5.7109375" style="11" customWidth="1"/>
    <col min="7946" max="7947" width="10.7109375" style="11" customWidth="1"/>
    <col min="7948" max="7949" width="13.7109375" style="11" customWidth="1"/>
    <col min="7950" max="7950" width="10.7109375" style="11" customWidth="1"/>
    <col min="7951" max="7951" width="12.7109375" style="11" customWidth="1"/>
    <col min="7952" max="7953" width="10.7109375" style="11" customWidth="1"/>
    <col min="7954" max="7954" width="16.7109375" style="11" customWidth="1"/>
    <col min="7955" max="7955" width="10.7109375" style="11" customWidth="1"/>
    <col min="7956" max="7956" width="12.7109375" style="11" customWidth="1"/>
    <col min="7957" max="7957" width="11.7109375" style="11" bestFit="1" customWidth="1"/>
    <col min="7958" max="8192" width="9.140625" style="11"/>
    <col min="8193" max="8193" width="11.5703125" style="11" customWidth="1"/>
    <col min="8194" max="8194" width="40.42578125" style="11" customWidth="1"/>
    <col min="8195" max="8195" width="9.140625" style="11"/>
    <col min="8196" max="8196" width="25.85546875" style="11" customWidth="1"/>
    <col min="8197" max="8197" width="13.7109375" style="11" customWidth="1"/>
    <col min="8198" max="8198" width="14.140625" style="11" customWidth="1"/>
    <col min="8199" max="8199" width="13.7109375" style="11" customWidth="1"/>
    <col min="8200" max="8200" width="26.5703125" style="11" customWidth="1"/>
    <col min="8201" max="8201" width="5.7109375" style="11" customWidth="1"/>
    <col min="8202" max="8203" width="10.7109375" style="11" customWidth="1"/>
    <col min="8204" max="8205" width="13.7109375" style="11" customWidth="1"/>
    <col min="8206" max="8206" width="10.7109375" style="11" customWidth="1"/>
    <col min="8207" max="8207" width="12.7109375" style="11" customWidth="1"/>
    <col min="8208" max="8209" width="10.7109375" style="11" customWidth="1"/>
    <col min="8210" max="8210" width="16.7109375" style="11" customWidth="1"/>
    <col min="8211" max="8211" width="10.7109375" style="11" customWidth="1"/>
    <col min="8212" max="8212" width="12.7109375" style="11" customWidth="1"/>
    <col min="8213" max="8213" width="11.7109375" style="11" bestFit="1" customWidth="1"/>
    <col min="8214" max="8448" width="9.140625" style="11"/>
    <col min="8449" max="8449" width="11.5703125" style="11" customWidth="1"/>
    <col min="8450" max="8450" width="40.42578125" style="11" customWidth="1"/>
    <col min="8451" max="8451" width="9.140625" style="11"/>
    <col min="8452" max="8452" width="25.85546875" style="11" customWidth="1"/>
    <col min="8453" max="8453" width="13.7109375" style="11" customWidth="1"/>
    <col min="8454" max="8454" width="14.140625" style="11" customWidth="1"/>
    <col min="8455" max="8455" width="13.7109375" style="11" customWidth="1"/>
    <col min="8456" max="8456" width="26.5703125" style="11" customWidth="1"/>
    <col min="8457" max="8457" width="5.7109375" style="11" customWidth="1"/>
    <col min="8458" max="8459" width="10.7109375" style="11" customWidth="1"/>
    <col min="8460" max="8461" width="13.7109375" style="11" customWidth="1"/>
    <col min="8462" max="8462" width="10.7109375" style="11" customWidth="1"/>
    <col min="8463" max="8463" width="12.7109375" style="11" customWidth="1"/>
    <col min="8464" max="8465" width="10.7109375" style="11" customWidth="1"/>
    <col min="8466" max="8466" width="16.7109375" style="11" customWidth="1"/>
    <col min="8467" max="8467" width="10.7109375" style="11" customWidth="1"/>
    <col min="8468" max="8468" width="12.7109375" style="11" customWidth="1"/>
    <col min="8469" max="8469" width="11.7109375" style="11" bestFit="1" customWidth="1"/>
    <col min="8470" max="8704" width="9.140625" style="11"/>
    <col min="8705" max="8705" width="11.5703125" style="11" customWidth="1"/>
    <col min="8706" max="8706" width="40.42578125" style="11" customWidth="1"/>
    <col min="8707" max="8707" width="9.140625" style="11"/>
    <col min="8708" max="8708" width="25.85546875" style="11" customWidth="1"/>
    <col min="8709" max="8709" width="13.7109375" style="11" customWidth="1"/>
    <col min="8710" max="8710" width="14.140625" style="11" customWidth="1"/>
    <col min="8711" max="8711" width="13.7109375" style="11" customWidth="1"/>
    <col min="8712" max="8712" width="26.5703125" style="11" customWidth="1"/>
    <col min="8713" max="8713" width="5.7109375" style="11" customWidth="1"/>
    <col min="8714" max="8715" width="10.7109375" style="11" customWidth="1"/>
    <col min="8716" max="8717" width="13.7109375" style="11" customWidth="1"/>
    <col min="8718" max="8718" width="10.7109375" style="11" customWidth="1"/>
    <col min="8719" max="8719" width="12.7109375" style="11" customWidth="1"/>
    <col min="8720" max="8721" width="10.7109375" style="11" customWidth="1"/>
    <col min="8722" max="8722" width="16.7109375" style="11" customWidth="1"/>
    <col min="8723" max="8723" width="10.7109375" style="11" customWidth="1"/>
    <col min="8724" max="8724" width="12.7109375" style="11" customWidth="1"/>
    <col min="8725" max="8725" width="11.7109375" style="11" bestFit="1" customWidth="1"/>
    <col min="8726" max="8960" width="9.140625" style="11"/>
    <col min="8961" max="8961" width="11.5703125" style="11" customWidth="1"/>
    <col min="8962" max="8962" width="40.42578125" style="11" customWidth="1"/>
    <col min="8963" max="8963" width="9.140625" style="11"/>
    <col min="8964" max="8964" width="25.85546875" style="11" customWidth="1"/>
    <col min="8965" max="8965" width="13.7109375" style="11" customWidth="1"/>
    <col min="8966" max="8966" width="14.140625" style="11" customWidth="1"/>
    <col min="8967" max="8967" width="13.7109375" style="11" customWidth="1"/>
    <col min="8968" max="8968" width="26.5703125" style="11" customWidth="1"/>
    <col min="8969" max="8969" width="5.7109375" style="11" customWidth="1"/>
    <col min="8970" max="8971" width="10.7109375" style="11" customWidth="1"/>
    <col min="8972" max="8973" width="13.7109375" style="11" customWidth="1"/>
    <col min="8974" max="8974" width="10.7109375" style="11" customWidth="1"/>
    <col min="8975" max="8975" width="12.7109375" style="11" customWidth="1"/>
    <col min="8976" max="8977" width="10.7109375" style="11" customWidth="1"/>
    <col min="8978" max="8978" width="16.7109375" style="11" customWidth="1"/>
    <col min="8979" max="8979" width="10.7109375" style="11" customWidth="1"/>
    <col min="8980" max="8980" width="12.7109375" style="11" customWidth="1"/>
    <col min="8981" max="8981" width="11.7109375" style="11" bestFit="1" customWidth="1"/>
    <col min="8982" max="9216" width="9.140625" style="11"/>
    <col min="9217" max="9217" width="11.5703125" style="11" customWidth="1"/>
    <col min="9218" max="9218" width="40.42578125" style="11" customWidth="1"/>
    <col min="9219" max="9219" width="9.140625" style="11"/>
    <col min="9220" max="9220" width="25.85546875" style="11" customWidth="1"/>
    <col min="9221" max="9221" width="13.7109375" style="11" customWidth="1"/>
    <col min="9222" max="9222" width="14.140625" style="11" customWidth="1"/>
    <col min="9223" max="9223" width="13.7109375" style="11" customWidth="1"/>
    <col min="9224" max="9224" width="26.5703125" style="11" customWidth="1"/>
    <col min="9225" max="9225" width="5.7109375" style="11" customWidth="1"/>
    <col min="9226" max="9227" width="10.7109375" style="11" customWidth="1"/>
    <col min="9228" max="9229" width="13.7109375" style="11" customWidth="1"/>
    <col min="9230" max="9230" width="10.7109375" style="11" customWidth="1"/>
    <col min="9231" max="9231" width="12.7109375" style="11" customWidth="1"/>
    <col min="9232" max="9233" width="10.7109375" style="11" customWidth="1"/>
    <col min="9234" max="9234" width="16.7109375" style="11" customWidth="1"/>
    <col min="9235" max="9235" width="10.7109375" style="11" customWidth="1"/>
    <col min="9236" max="9236" width="12.7109375" style="11" customWidth="1"/>
    <col min="9237" max="9237" width="11.7109375" style="11" bestFit="1" customWidth="1"/>
    <col min="9238" max="9472" width="9.140625" style="11"/>
    <col min="9473" max="9473" width="11.5703125" style="11" customWidth="1"/>
    <col min="9474" max="9474" width="40.42578125" style="11" customWidth="1"/>
    <col min="9475" max="9475" width="9.140625" style="11"/>
    <col min="9476" max="9476" width="25.85546875" style="11" customWidth="1"/>
    <col min="9477" max="9477" width="13.7109375" style="11" customWidth="1"/>
    <col min="9478" max="9478" width="14.140625" style="11" customWidth="1"/>
    <col min="9479" max="9479" width="13.7109375" style="11" customWidth="1"/>
    <col min="9480" max="9480" width="26.5703125" style="11" customWidth="1"/>
    <col min="9481" max="9481" width="5.7109375" style="11" customWidth="1"/>
    <col min="9482" max="9483" width="10.7109375" style="11" customWidth="1"/>
    <col min="9484" max="9485" width="13.7109375" style="11" customWidth="1"/>
    <col min="9486" max="9486" width="10.7109375" style="11" customWidth="1"/>
    <col min="9487" max="9487" width="12.7109375" style="11" customWidth="1"/>
    <col min="9488" max="9489" width="10.7109375" style="11" customWidth="1"/>
    <col min="9490" max="9490" width="16.7109375" style="11" customWidth="1"/>
    <col min="9491" max="9491" width="10.7109375" style="11" customWidth="1"/>
    <col min="9492" max="9492" width="12.7109375" style="11" customWidth="1"/>
    <col min="9493" max="9493" width="11.7109375" style="11" bestFit="1" customWidth="1"/>
    <col min="9494" max="9728" width="9.140625" style="11"/>
    <col min="9729" max="9729" width="11.5703125" style="11" customWidth="1"/>
    <col min="9730" max="9730" width="40.42578125" style="11" customWidth="1"/>
    <col min="9731" max="9731" width="9.140625" style="11"/>
    <col min="9732" max="9732" width="25.85546875" style="11" customWidth="1"/>
    <col min="9733" max="9733" width="13.7109375" style="11" customWidth="1"/>
    <col min="9734" max="9734" width="14.140625" style="11" customWidth="1"/>
    <col min="9735" max="9735" width="13.7109375" style="11" customWidth="1"/>
    <col min="9736" max="9736" width="26.5703125" style="11" customWidth="1"/>
    <col min="9737" max="9737" width="5.7109375" style="11" customWidth="1"/>
    <col min="9738" max="9739" width="10.7109375" style="11" customWidth="1"/>
    <col min="9740" max="9741" width="13.7109375" style="11" customWidth="1"/>
    <col min="9742" max="9742" width="10.7109375" style="11" customWidth="1"/>
    <col min="9743" max="9743" width="12.7109375" style="11" customWidth="1"/>
    <col min="9744" max="9745" width="10.7109375" style="11" customWidth="1"/>
    <col min="9746" max="9746" width="16.7109375" style="11" customWidth="1"/>
    <col min="9747" max="9747" width="10.7109375" style="11" customWidth="1"/>
    <col min="9748" max="9748" width="12.7109375" style="11" customWidth="1"/>
    <col min="9749" max="9749" width="11.7109375" style="11" bestFit="1" customWidth="1"/>
    <col min="9750" max="9984" width="9.140625" style="11"/>
    <col min="9985" max="9985" width="11.5703125" style="11" customWidth="1"/>
    <col min="9986" max="9986" width="40.42578125" style="11" customWidth="1"/>
    <col min="9987" max="9987" width="9.140625" style="11"/>
    <col min="9988" max="9988" width="25.85546875" style="11" customWidth="1"/>
    <col min="9989" max="9989" width="13.7109375" style="11" customWidth="1"/>
    <col min="9990" max="9990" width="14.140625" style="11" customWidth="1"/>
    <col min="9991" max="9991" width="13.7109375" style="11" customWidth="1"/>
    <col min="9992" max="9992" width="26.5703125" style="11" customWidth="1"/>
    <col min="9993" max="9993" width="5.7109375" style="11" customWidth="1"/>
    <col min="9994" max="9995" width="10.7109375" style="11" customWidth="1"/>
    <col min="9996" max="9997" width="13.7109375" style="11" customWidth="1"/>
    <col min="9998" max="9998" width="10.7109375" style="11" customWidth="1"/>
    <col min="9999" max="9999" width="12.7109375" style="11" customWidth="1"/>
    <col min="10000" max="10001" width="10.7109375" style="11" customWidth="1"/>
    <col min="10002" max="10002" width="16.7109375" style="11" customWidth="1"/>
    <col min="10003" max="10003" width="10.7109375" style="11" customWidth="1"/>
    <col min="10004" max="10004" width="12.7109375" style="11" customWidth="1"/>
    <col min="10005" max="10005" width="11.7109375" style="11" bestFit="1" customWidth="1"/>
    <col min="10006" max="10240" width="9.140625" style="11"/>
    <col min="10241" max="10241" width="11.5703125" style="11" customWidth="1"/>
    <col min="10242" max="10242" width="40.42578125" style="11" customWidth="1"/>
    <col min="10243" max="10243" width="9.140625" style="11"/>
    <col min="10244" max="10244" width="25.85546875" style="11" customWidth="1"/>
    <col min="10245" max="10245" width="13.7109375" style="11" customWidth="1"/>
    <col min="10246" max="10246" width="14.140625" style="11" customWidth="1"/>
    <col min="10247" max="10247" width="13.7109375" style="11" customWidth="1"/>
    <col min="10248" max="10248" width="26.5703125" style="11" customWidth="1"/>
    <col min="10249" max="10249" width="5.7109375" style="11" customWidth="1"/>
    <col min="10250" max="10251" width="10.7109375" style="11" customWidth="1"/>
    <col min="10252" max="10253" width="13.7109375" style="11" customWidth="1"/>
    <col min="10254" max="10254" width="10.7109375" style="11" customWidth="1"/>
    <col min="10255" max="10255" width="12.7109375" style="11" customWidth="1"/>
    <col min="10256" max="10257" width="10.7109375" style="11" customWidth="1"/>
    <col min="10258" max="10258" width="16.7109375" style="11" customWidth="1"/>
    <col min="10259" max="10259" width="10.7109375" style="11" customWidth="1"/>
    <col min="10260" max="10260" width="12.7109375" style="11" customWidth="1"/>
    <col min="10261" max="10261" width="11.7109375" style="11" bestFit="1" customWidth="1"/>
    <col min="10262" max="10496" width="9.140625" style="11"/>
    <col min="10497" max="10497" width="11.5703125" style="11" customWidth="1"/>
    <col min="10498" max="10498" width="40.42578125" style="11" customWidth="1"/>
    <col min="10499" max="10499" width="9.140625" style="11"/>
    <col min="10500" max="10500" width="25.85546875" style="11" customWidth="1"/>
    <col min="10501" max="10501" width="13.7109375" style="11" customWidth="1"/>
    <col min="10502" max="10502" width="14.140625" style="11" customWidth="1"/>
    <col min="10503" max="10503" width="13.7109375" style="11" customWidth="1"/>
    <col min="10504" max="10504" width="26.5703125" style="11" customWidth="1"/>
    <col min="10505" max="10505" width="5.7109375" style="11" customWidth="1"/>
    <col min="10506" max="10507" width="10.7109375" style="11" customWidth="1"/>
    <col min="10508" max="10509" width="13.7109375" style="11" customWidth="1"/>
    <col min="10510" max="10510" width="10.7109375" style="11" customWidth="1"/>
    <col min="10511" max="10511" width="12.7109375" style="11" customWidth="1"/>
    <col min="10512" max="10513" width="10.7109375" style="11" customWidth="1"/>
    <col min="10514" max="10514" width="16.7109375" style="11" customWidth="1"/>
    <col min="10515" max="10515" width="10.7109375" style="11" customWidth="1"/>
    <col min="10516" max="10516" width="12.7109375" style="11" customWidth="1"/>
    <col min="10517" max="10517" width="11.7109375" style="11" bestFit="1" customWidth="1"/>
    <col min="10518" max="10752" width="9.140625" style="11"/>
    <col min="10753" max="10753" width="11.5703125" style="11" customWidth="1"/>
    <col min="10754" max="10754" width="40.42578125" style="11" customWidth="1"/>
    <col min="10755" max="10755" width="9.140625" style="11"/>
    <col min="10756" max="10756" width="25.85546875" style="11" customWidth="1"/>
    <col min="10757" max="10757" width="13.7109375" style="11" customWidth="1"/>
    <col min="10758" max="10758" width="14.140625" style="11" customWidth="1"/>
    <col min="10759" max="10759" width="13.7109375" style="11" customWidth="1"/>
    <col min="10760" max="10760" width="26.5703125" style="11" customWidth="1"/>
    <col min="10761" max="10761" width="5.7109375" style="11" customWidth="1"/>
    <col min="10762" max="10763" width="10.7109375" style="11" customWidth="1"/>
    <col min="10764" max="10765" width="13.7109375" style="11" customWidth="1"/>
    <col min="10766" max="10766" width="10.7109375" style="11" customWidth="1"/>
    <col min="10767" max="10767" width="12.7109375" style="11" customWidth="1"/>
    <col min="10768" max="10769" width="10.7109375" style="11" customWidth="1"/>
    <col min="10770" max="10770" width="16.7109375" style="11" customWidth="1"/>
    <col min="10771" max="10771" width="10.7109375" style="11" customWidth="1"/>
    <col min="10772" max="10772" width="12.7109375" style="11" customWidth="1"/>
    <col min="10773" max="10773" width="11.7109375" style="11" bestFit="1" customWidth="1"/>
    <col min="10774" max="11008" width="9.140625" style="11"/>
    <col min="11009" max="11009" width="11.5703125" style="11" customWidth="1"/>
    <col min="11010" max="11010" width="40.42578125" style="11" customWidth="1"/>
    <col min="11011" max="11011" width="9.140625" style="11"/>
    <col min="11012" max="11012" width="25.85546875" style="11" customWidth="1"/>
    <col min="11013" max="11013" width="13.7109375" style="11" customWidth="1"/>
    <col min="11014" max="11014" width="14.140625" style="11" customWidth="1"/>
    <col min="11015" max="11015" width="13.7109375" style="11" customWidth="1"/>
    <col min="11016" max="11016" width="26.5703125" style="11" customWidth="1"/>
    <col min="11017" max="11017" width="5.7109375" style="11" customWidth="1"/>
    <col min="11018" max="11019" width="10.7109375" style="11" customWidth="1"/>
    <col min="11020" max="11021" width="13.7109375" style="11" customWidth="1"/>
    <col min="11022" max="11022" width="10.7109375" style="11" customWidth="1"/>
    <col min="11023" max="11023" width="12.7109375" style="11" customWidth="1"/>
    <col min="11024" max="11025" width="10.7109375" style="11" customWidth="1"/>
    <col min="11026" max="11026" width="16.7109375" style="11" customWidth="1"/>
    <col min="11027" max="11027" width="10.7109375" style="11" customWidth="1"/>
    <col min="11028" max="11028" width="12.7109375" style="11" customWidth="1"/>
    <col min="11029" max="11029" width="11.7109375" style="11" bestFit="1" customWidth="1"/>
    <col min="11030" max="11264" width="9.140625" style="11"/>
    <col min="11265" max="11265" width="11.5703125" style="11" customWidth="1"/>
    <col min="11266" max="11266" width="40.42578125" style="11" customWidth="1"/>
    <col min="11267" max="11267" width="9.140625" style="11"/>
    <col min="11268" max="11268" width="25.85546875" style="11" customWidth="1"/>
    <col min="11269" max="11269" width="13.7109375" style="11" customWidth="1"/>
    <col min="11270" max="11270" width="14.140625" style="11" customWidth="1"/>
    <col min="11271" max="11271" width="13.7109375" style="11" customWidth="1"/>
    <col min="11272" max="11272" width="26.5703125" style="11" customWidth="1"/>
    <col min="11273" max="11273" width="5.7109375" style="11" customWidth="1"/>
    <col min="11274" max="11275" width="10.7109375" style="11" customWidth="1"/>
    <col min="11276" max="11277" width="13.7109375" style="11" customWidth="1"/>
    <col min="11278" max="11278" width="10.7109375" style="11" customWidth="1"/>
    <col min="11279" max="11279" width="12.7109375" style="11" customWidth="1"/>
    <col min="11280" max="11281" width="10.7109375" style="11" customWidth="1"/>
    <col min="11282" max="11282" width="16.7109375" style="11" customWidth="1"/>
    <col min="11283" max="11283" width="10.7109375" style="11" customWidth="1"/>
    <col min="11284" max="11284" width="12.7109375" style="11" customWidth="1"/>
    <col min="11285" max="11285" width="11.7109375" style="11" bestFit="1" customWidth="1"/>
    <col min="11286" max="11520" width="9.140625" style="11"/>
    <col min="11521" max="11521" width="11.5703125" style="11" customWidth="1"/>
    <col min="11522" max="11522" width="40.42578125" style="11" customWidth="1"/>
    <col min="11523" max="11523" width="9.140625" style="11"/>
    <col min="11524" max="11524" width="25.85546875" style="11" customWidth="1"/>
    <col min="11525" max="11525" width="13.7109375" style="11" customWidth="1"/>
    <col min="11526" max="11526" width="14.140625" style="11" customWidth="1"/>
    <col min="11527" max="11527" width="13.7109375" style="11" customWidth="1"/>
    <col min="11528" max="11528" width="26.5703125" style="11" customWidth="1"/>
    <col min="11529" max="11529" width="5.7109375" style="11" customWidth="1"/>
    <col min="11530" max="11531" width="10.7109375" style="11" customWidth="1"/>
    <col min="11532" max="11533" width="13.7109375" style="11" customWidth="1"/>
    <col min="11534" max="11534" width="10.7109375" style="11" customWidth="1"/>
    <col min="11535" max="11535" width="12.7109375" style="11" customWidth="1"/>
    <col min="11536" max="11537" width="10.7109375" style="11" customWidth="1"/>
    <col min="11538" max="11538" width="16.7109375" style="11" customWidth="1"/>
    <col min="11539" max="11539" width="10.7109375" style="11" customWidth="1"/>
    <col min="11540" max="11540" width="12.7109375" style="11" customWidth="1"/>
    <col min="11541" max="11541" width="11.7109375" style="11" bestFit="1" customWidth="1"/>
    <col min="11542" max="11776" width="9.140625" style="11"/>
    <col min="11777" max="11777" width="11.5703125" style="11" customWidth="1"/>
    <col min="11778" max="11778" width="40.42578125" style="11" customWidth="1"/>
    <col min="11779" max="11779" width="9.140625" style="11"/>
    <col min="11780" max="11780" width="25.85546875" style="11" customWidth="1"/>
    <col min="11781" max="11781" width="13.7109375" style="11" customWidth="1"/>
    <col min="11782" max="11782" width="14.140625" style="11" customWidth="1"/>
    <col min="11783" max="11783" width="13.7109375" style="11" customWidth="1"/>
    <col min="11784" max="11784" width="26.5703125" style="11" customWidth="1"/>
    <col min="11785" max="11785" width="5.7109375" style="11" customWidth="1"/>
    <col min="11786" max="11787" width="10.7109375" style="11" customWidth="1"/>
    <col min="11788" max="11789" width="13.7109375" style="11" customWidth="1"/>
    <col min="11790" max="11790" width="10.7109375" style="11" customWidth="1"/>
    <col min="11791" max="11791" width="12.7109375" style="11" customWidth="1"/>
    <col min="11792" max="11793" width="10.7109375" style="11" customWidth="1"/>
    <col min="11794" max="11794" width="16.7109375" style="11" customWidth="1"/>
    <col min="11795" max="11795" width="10.7109375" style="11" customWidth="1"/>
    <col min="11796" max="11796" width="12.7109375" style="11" customWidth="1"/>
    <col min="11797" max="11797" width="11.7109375" style="11" bestFit="1" customWidth="1"/>
    <col min="11798" max="12032" width="9.140625" style="11"/>
    <col min="12033" max="12033" width="11.5703125" style="11" customWidth="1"/>
    <col min="12034" max="12034" width="40.42578125" style="11" customWidth="1"/>
    <col min="12035" max="12035" width="9.140625" style="11"/>
    <col min="12036" max="12036" width="25.85546875" style="11" customWidth="1"/>
    <col min="12037" max="12037" width="13.7109375" style="11" customWidth="1"/>
    <col min="12038" max="12038" width="14.140625" style="11" customWidth="1"/>
    <col min="12039" max="12039" width="13.7109375" style="11" customWidth="1"/>
    <col min="12040" max="12040" width="26.5703125" style="11" customWidth="1"/>
    <col min="12041" max="12041" width="5.7109375" style="11" customWidth="1"/>
    <col min="12042" max="12043" width="10.7109375" style="11" customWidth="1"/>
    <col min="12044" max="12045" width="13.7109375" style="11" customWidth="1"/>
    <col min="12046" max="12046" width="10.7109375" style="11" customWidth="1"/>
    <col min="12047" max="12047" width="12.7109375" style="11" customWidth="1"/>
    <col min="12048" max="12049" width="10.7109375" style="11" customWidth="1"/>
    <col min="12050" max="12050" width="16.7109375" style="11" customWidth="1"/>
    <col min="12051" max="12051" width="10.7109375" style="11" customWidth="1"/>
    <col min="12052" max="12052" width="12.7109375" style="11" customWidth="1"/>
    <col min="12053" max="12053" width="11.7109375" style="11" bestFit="1" customWidth="1"/>
    <col min="12054" max="12288" width="9.140625" style="11"/>
    <col min="12289" max="12289" width="11.5703125" style="11" customWidth="1"/>
    <col min="12290" max="12290" width="40.42578125" style="11" customWidth="1"/>
    <col min="12291" max="12291" width="9.140625" style="11"/>
    <col min="12292" max="12292" width="25.85546875" style="11" customWidth="1"/>
    <col min="12293" max="12293" width="13.7109375" style="11" customWidth="1"/>
    <col min="12294" max="12294" width="14.140625" style="11" customWidth="1"/>
    <col min="12295" max="12295" width="13.7109375" style="11" customWidth="1"/>
    <col min="12296" max="12296" width="26.5703125" style="11" customWidth="1"/>
    <col min="12297" max="12297" width="5.7109375" style="11" customWidth="1"/>
    <col min="12298" max="12299" width="10.7109375" style="11" customWidth="1"/>
    <col min="12300" max="12301" width="13.7109375" style="11" customWidth="1"/>
    <col min="12302" max="12302" width="10.7109375" style="11" customWidth="1"/>
    <col min="12303" max="12303" width="12.7109375" style="11" customWidth="1"/>
    <col min="12304" max="12305" width="10.7109375" style="11" customWidth="1"/>
    <col min="12306" max="12306" width="16.7109375" style="11" customWidth="1"/>
    <col min="12307" max="12307" width="10.7109375" style="11" customWidth="1"/>
    <col min="12308" max="12308" width="12.7109375" style="11" customWidth="1"/>
    <col min="12309" max="12309" width="11.7109375" style="11" bestFit="1" customWidth="1"/>
    <col min="12310" max="12544" width="9.140625" style="11"/>
    <col min="12545" max="12545" width="11.5703125" style="11" customWidth="1"/>
    <col min="12546" max="12546" width="40.42578125" style="11" customWidth="1"/>
    <col min="12547" max="12547" width="9.140625" style="11"/>
    <col min="12548" max="12548" width="25.85546875" style="11" customWidth="1"/>
    <col min="12549" max="12549" width="13.7109375" style="11" customWidth="1"/>
    <col min="12550" max="12550" width="14.140625" style="11" customWidth="1"/>
    <col min="12551" max="12551" width="13.7109375" style="11" customWidth="1"/>
    <col min="12552" max="12552" width="26.5703125" style="11" customWidth="1"/>
    <col min="12553" max="12553" width="5.7109375" style="11" customWidth="1"/>
    <col min="12554" max="12555" width="10.7109375" style="11" customWidth="1"/>
    <col min="12556" max="12557" width="13.7109375" style="11" customWidth="1"/>
    <col min="12558" max="12558" width="10.7109375" style="11" customWidth="1"/>
    <col min="12559" max="12559" width="12.7109375" style="11" customWidth="1"/>
    <col min="12560" max="12561" width="10.7109375" style="11" customWidth="1"/>
    <col min="12562" max="12562" width="16.7109375" style="11" customWidth="1"/>
    <col min="12563" max="12563" width="10.7109375" style="11" customWidth="1"/>
    <col min="12564" max="12564" width="12.7109375" style="11" customWidth="1"/>
    <col min="12565" max="12565" width="11.7109375" style="11" bestFit="1" customWidth="1"/>
    <col min="12566" max="12800" width="9.140625" style="11"/>
    <col min="12801" max="12801" width="11.5703125" style="11" customWidth="1"/>
    <col min="12802" max="12802" width="40.42578125" style="11" customWidth="1"/>
    <col min="12803" max="12803" width="9.140625" style="11"/>
    <col min="12804" max="12804" width="25.85546875" style="11" customWidth="1"/>
    <col min="12805" max="12805" width="13.7109375" style="11" customWidth="1"/>
    <col min="12806" max="12806" width="14.140625" style="11" customWidth="1"/>
    <col min="12807" max="12807" width="13.7109375" style="11" customWidth="1"/>
    <col min="12808" max="12808" width="26.5703125" style="11" customWidth="1"/>
    <col min="12809" max="12809" width="5.7109375" style="11" customWidth="1"/>
    <col min="12810" max="12811" width="10.7109375" style="11" customWidth="1"/>
    <col min="12812" max="12813" width="13.7109375" style="11" customWidth="1"/>
    <col min="12814" max="12814" width="10.7109375" style="11" customWidth="1"/>
    <col min="12815" max="12815" width="12.7109375" style="11" customWidth="1"/>
    <col min="12816" max="12817" width="10.7109375" style="11" customWidth="1"/>
    <col min="12818" max="12818" width="16.7109375" style="11" customWidth="1"/>
    <col min="12819" max="12819" width="10.7109375" style="11" customWidth="1"/>
    <col min="12820" max="12820" width="12.7109375" style="11" customWidth="1"/>
    <col min="12821" max="12821" width="11.7109375" style="11" bestFit="1" customWidth="1"/>
    <col min="12822" max="13056" width="9.140625" style="11"/>
    <col min="13057" max="13057" width="11.5703125" style="11" customWidth="1"/>
    <col min="13058" max="13058" width="40.42578125" style="11" customWidth="1"/>
    <col min="13059" max="13059" width="9.140625" style="11"/>
    <col min="13060" max="13060" width="25.85546875" style="11" customWidth="1"/>
    <col min="13061" max="13061" width="13.7109375" style="11" customWidth="1"/>
    <col min="13062" max="13062" width="14.140625" style="11" customWidth="1"/>
    <col min="13063" max="13063" width="13.7109375" style="11" customWidth="1"/>
    <col min="13064" max="13064" width="26.5703125" style="11" customWidth="1"/>
    <col min="13065" max="13065" width="5.7109375" style="11" customWidth="1"/>
    <col min="13066" max="13067" width="10.7109375" style="11" customWidth="1"/>
    <col min="13068" max="13069" width="13.7109375" style="11" customWidth="1"/>
    <col min="13070" max="13070" width="10.7109375" style="11" customWidth="1"/>
    <col min="13071" max="13071" width="12.7109375" style="11" customWidth="1"/>
    <col min="13072" max="13073" width="10.7109375" style="11" customWidth="1"/>
    <col min="13074" max="13074" width="16.7109375" style="11" customWidth="1"/>
    <col min="13075" max="13075" width="10.7109375" style="11" customWidth="1"/>
    <col min="13076" max="13076" width="12.7109375" style="11" customWidth="1"/>
    <col min="13077" max="13077" width="11.7109375" style="11" bestFit="1" customWidth="1"/>
    <col min="13078" max="13312" width="9.140625" style="11"/>
    <col min="13313" max="13313" width="11.5703125" style="11" customWidth="1"/>
    <col min="13314" max="13314" width="40.42578125" style="11" customWidth="1"/>
    <col min="13315" max="13315" width="9.140625" style="11"/>
    <col min="13316" max="13316" width="25.85546875" style="11" customWidth="1"/>
    <col min="13317" max="13317" width="13.7109375" style="11" customWidth="1"/>
    <col min="13318" max="13318" width="14.140625" style="11" customWidth="1"/>
    <col min="13319" max="13319" width="13.7109375" style="11" customWidth="1"/>
    <col min="13320" max="13320" width="26.5703125" style="11" customWidth="1"/>
    <col min="13321" max="13321" width="5.7109375" style="11" customWidth="1"/>
    <col min="13322" max="13323" width="10.7109375" style="11" customWidth="1"/>
    <col min="13324" max="13325" width="13.7109375" style="11" customWidth="1"/>
    <col min="13326" max="13326" width="10.7109375" style="11" customWidth="1"/>
    <col min="13327" max="13327" width="12.7109375" style="11" customWidth="1"/>
    <col min="13328" max="13329" width="10.7109375" style="11" customWidth="1"/>
    <col min="13330" max="13330" width="16.7109375" style="11" customWidth="1"/>
    <col min="13331" max="13331" width="10.7109375" style="11" customWidth="1"/>
    <col min="13332" max="13332" width="12.7109375" style="11" customWidth="1"/>
    <col min="13333" max="13333" width="11.7109375" style="11" bestFit="1" customWidth="1"/>
    <col min="13334" max="13568" width="9.140625" style="11"/>
    <col min="13569" max="13569" width="11.5703125" style="11" customWidth="1"/>
    <col min="13570" max="13570" width="40.42578125" style="11" customWidth="1"/>
    <col min="13571" max="13571" width="9.140625" style="11"/>
    <col min="13572" max="13572" width="25.85546875" style="11" customWidth="1"/>
    <col min="13573" max="13573" width="13.7109375" style="11" customWidth="1"/>
    <col min="13574" max="13574" width="14.140625" style="11" customWidth="1"/>
    <col min="13575" max="13575" width="13.7109375" style="11" customWidth="1"/>
    <col min="13576" max="13576" width="26.5703125" style="11" customWidth="1"/>
    <col min="13577" max="13577" width="5.7109375" style="11" customWidth="1"/>
    <col min="13578" max="13579" width="10.7109375" style="11" customWidth="1"/>
    <col min="13580" max="13581" width="13.7109375" style="11" customWidth="1"/>
    <col min="13582" max="13582" width="10.7109375" style="11" customWidth="1"/>
    <col min="13583" max="13583" width="12.7109375" style="11" customWidth="1"/>
    <col min="13584" max="13585" width="10.7109375" style="11" customWidth="1"/>
    <col min="13586" max="13586" width="16.7109375" style="11" customWidth="1"/>
    <col min="13587" max="13587" width="10.7109375" style="11" customWidth="1"/>
    <col min="13588" max="13588" width="12.7109375" style="11" customWidth="1"/>
    <col min="13589" max="13589" width="11.7109375" style="11" bestFit="1" customWidth="1"/>
    <col min="13590" max="13824" width="9.140625" style="11"/>
    <col min="13825" max="13825" width="11.5703125" style="11" customWidth="1"/>
    <col min="13826" max="13826" width="40.42578125" style="11" customWidth="1"/>
    <col min="13827" max="13827" width="9.140625" style="11"/>
    <col min="13828" max="13828" width="25.85546875" style="11" customWidth="1"/>
    <col min="13829" max="13829" width="13.7109375" style="11" customWidth="1"/>
    <col min="13830" max="13830" width="14.140625" style="11" customWidth="1"/>
    <col min="13831" max="13831" width="13.7109375" style="11" customWidth="1"/>
    <col min="13832" max="13832" width="26.5703125" style="11" customWidth="1"/>
    <col min="13833" max="13833" width="5.7109375" style="11" customWidth="1"/>
    <col min="13834" max="13835" width="10.7109375" style="11" customWidth="1"/>
    <col min="13836" max="13837" width="13.7109375" style="11" customWidth="1"/>
    <col min="13838" max="13838" width="10.7109375" style="11" customWidth="1"/>
    <col min="13839" max="13839" width="12.7109375" style="11" customWidth="1"/>
    <col min="13840" max="13841" width="10.7109375" style="11" customWidth="1"/>
    <col min="13842" max="13842" width="16.7109375" style="11" customWidth="1"/>
    <col min="13843" max="13843" width="10.7109375" style="11" customWidth="1"/>
    <col min="13844" max="13844" width="12.7109375" style="11" customWidth="1"/>
    <col min="13845" max="13845" width="11.7109375" style="11" bestFit="1" customWidth="1"/>
    <col min="13846" max="14080" width="9.140625" style="11"/>
    <col min="14081" max="14081" width="11.5703125" style="11" customWidth="1"/>
    <col min="14082" max="14082" width="40.42578125" style="11" customWidth="1"/>
    <col min="14083" max="14083" width="9.140625" style="11"/>
    <col min="14084" max="14084" width="25.85546875" style="11" customWidth="1"/>
    <col min="14085" max="14085" width="13.7109375" style="11" customWidth="1"/>
    <col min="14086" max="14086" width="14.140625" style="11" customWidth="1"/>
    <col min="14087" max="14087" width="13.7109375" style="11" customWidth="1"/>
    <col min="14088" max="14088" width="26.5703125" style="11" customWidth="1"/>
    <col min="14089" max="14089" width="5.7109375" style="11" customWidth="1"/>
    <col min="14090" max="14091" width="10.7109375" style="11" customWidth="1"/>
    <col min="14092" max="14093" width="13.7109375" style="11" customWidth="1"/>
    <col min="14094" max="14094" width="10.7109375" style="11" customWidth="1"/>
    <col min="14095" max="14095" width="12.7109375" style="11" customWidth="1"/>
    <col min="14096" max="14097" width="10.7109375" style="11" customWidth="1"/>
    <col min="14098" max="14098" width="16.7109375" style="11" customWidth="1"/>
    <col min="14099" max="14099" width="10.7109375" style="11" customWidth="1"/>
    <col min="14100" max="14100" width="12.7109375" style="11" customWidth="1"/>
    <col min="14101" max="14101" width="11.7109375" style="11" bestFit="1" customWidth="1"/>
    <col min="14102" max="14336" width="9.140625" style="11"/>
    <col min="14337" max="14337" width="11.5703125" style="11" customWidth="1"/>
    <col min="14338" max="14338" width="40.42578125" style="11" customWidth="1"/>
    <col min="14339" max="14339" width="9.140625" style="11"/>
    <col min="14340" max="14340" width="25.85546875" style="11" customWidth="1"/>
    <col min="14341" max="14341" width="13.7109375" style="11" customWidth="1"/>
    <col min="14342" max="14342" width="14.140625" style="11" customWidth="1"/>
    <col min="14343" max="14343" width="13.7109375" style="11" customWidth="1"/>
    <col min="14344" max="14344" width="26.5703125" style="11" customWidth="1"/>
    <col min="14345" max="14345" width="5.7109375" style="11" customWidth="1"/>
    <col min="14346" max="14347" width="10.7109375" style="11" customWidth="1"/>
    <col min="14348" max="14349" width="13.7109375" style="11" customWidth="1"/>
    <col min="14350" max="14350" width="10.7109375" style="11" customWidth="1"/>
    <col min="14351" max="14351" width="12.7109375" style="11" customWidth="1"/>
    <col min="14352" max="14353" width="10.7109375" style="11" customWidth="1"/>
    <col min="14354" max="14354" width="16.7109375" style="11" customWidth="1"/>
    <col min="14355" max="14355" width="10.7109375" style="11" customWidth="1"/>
    <col min="14356" max="14356" width="12.7109375" style="11" customWidth="1"/>
    <col min="14357" max="14357" width="11.7109375" style="11" bestFit="1" customWidth="1"/>
    <col min="14358" max="14592" width="9.140625" style="11"/>
    <col min="14593" max="14593" width="11.5703125" style="11" customWidth="1"/>
    <col min="14594" max="14594" width="40.42578125" style="11" customWidth="1"/>
    <col min="14595" max="14595" width="9.140625" style="11"/>
    <col min="14596" max="14596" width="25.85546875" style="11" customWidth="1"/>
    <col min="14597" max="14597" width="13.7109375" style="11" customWidth="1"/>
    <col min="14598" max="14598" width="14.140625" style="11" customWidth="1"/>
    <col min="14599" max="14599" width="13.7109375" style="11" customWidth="1"/>
    <col min="14600" max="14600" width="26.5703125" style="11" customWidth="1"/>
    <col min="14601" max="14601" width="5.7109375" style="11" customWidth="1"/>
    <col min="14602" max="14603" width="10.7109375" style="11" customWidth="1"/>
    <col min="14604" max="14605" width="13.7109375" style="11" customWidth="1"/>
    <col min="14606" max="14606" width="10.7109375" style="11" customWidth="1"/>
    <col min="14607" max="14607" width="12.7109375" style="11" customWidth="1"/>
    <col min="14608" max="14609" width="10.7109375" style="11" customWidth="1"/>
    <col min="14610" max="14610" width="16.7109375" style="11" customWidth="1"/>
    <col min="14611" max="14611" width="10.7109375" style="11" customWidth="1"/>
    <col min="14612" max="14612" width="12.7109375" style="11" customWidth="1"/>
    <col min="14613" max="14613" width="11.7109375" style="11" bestFit="1" customWidth="1"/>
    <col min="14614" max="14848" width="9.140625" style="11"/>
    <col min="14849" max="14849" width="11.5703125" style="11" customWidth="1"/>
    <col min="14850" max="14850" width="40.42578125" style="11" customWidth="1"/>
    <col min="14851" max="14851" width="9.140625" style="11"/>
    <col min="14852" max="14852" width="25.85546875" style="11" customWidth="1"/>
    <col min="14853" max="14853" width="13.7109375" style="11" customWidth="1"/>
    <col min="14854" max="14854" width="14.140625" style="11" customWidth="1"/>
    <col min="14855" max="14855" width="13.7109375" style="11" customWidth="1"/>
    <col min="14856" max="14856" width="26.5703125" style="11" customWidth="1"/>
    <col min="14857" max="14857" width="5.7109375" style="11" customWidth="1"/>
    <col min="14858" max="14859" width="10.7109375" style="11" customWidth="1"/>
    <col min="14860" max="14861" width="13.7109375" style="11" customWidth="1"/>
    <col min="14862" max="14862" width="10.7109375" style="11" customWidth="1"/>
    <col min="14863" max="14863" width="12.7109375" style="11" customWidth="1"/>
    <col min="14864" max="14865" width="10.7109375" style="11" customWidth="1"/>
    <col min="14866" max="14866" width="16.7109375" style="11" customWidth="1"/>
    <col min="14867" max="14867" width="10.7109375" style="11" customWidth="1"/>
    <col min="14868" max="14868" width="12.7109375" style="11" customWidth="1"/>
    <col min="14869" max="14869" width="11.7109375" style="11" bestFit="1" customWidth="1"/>
    <col min="14870" max="15104" width="9.140625" style="11"/>
    <col min="15105" max="15105" width="11.5703125" style="11" customWidth="1"/>
    <col min="15106" max="15106" width="40.42578125" style="11" customWidth="1"/>
    <col min="15107" max="15107" width="9.140625" style="11"/>
    <col min="15108" max="15108" width="25.85546875" style="11" customWidth="1"/>
    <col min="15109" max="15109" width="13.7109375" style="11" customWidth="1"/>
    <col min="15110" max="15110" width="14.140625" style="11" customWidth="1"/>
    <col min="15111" max="15111" width="13.7109375" style="11" customWidth="1"/>
    <col min="15112" max="15112" width="26.5703125" style="11" customWidth="1"/>
    <col min="15113" max="15113" width="5.7109375" style="11" customWidth="1"/>
    <col min="15114" max="15115" width="10.7109375" style="11" customWidth="1"/>
    <col min="15116" max="15117" width="13.7109375" style="11" customWidth="1"/>
    <col min="15118" max="15118" width="10.7109375" style="11" customWidth="1"/>
    <col min="15119" max="15119" width="12.7109375" style="11" customWidth="1"/>
    <col min="15120" max="15121" width="10.7109375" style="11" customWidth="1"/>
    <col min="15122" max="15122" width="16.7109375" style="11" customWidth="1"/>
    <col min="15123" max="15123" width="10.7109375" style="11" customWidth="1"/>
    <col min="15124" max="15124" width="12.7109375" style="11" customWidth="1"/>
    <col min="15125" max="15125" width="11.7109375" style="11" bestFit="1" customWidth="1"/>
    <col min="15126" max="15360" width="9.140625" style="11"/>
    <col min="15361" max="15361" width="11.5703125" style="11" customWidth="1"/>
    <col min="15362" max="15362" width="40.42578125" style="11" customWidth="1"/>
    <col min="15363" max="15363" width="9.140625" style="11"/>
    <col min="15364" max="15364" width="25.85546875" style="11" customWidth="1"/>
    <col min="15365" max="15365" width="13.7109375" style="11" customWidth="1"/>
    <col min="15366" max="15366" width="14.140625" style="11" customWidth="1"/>
    <col min="15367" max="15367" width="13.7109375" style="11" customWidth="1"/>
    <col min="15368" max="15368" width="26.5703125" style="11" customWidth="1"/>
    <col min="15369" max="15369" width="5.7109375" style="11" customWidth="1"/>
    <col min="15370" max="15371" width="10.7109375" style="11" customWidth="1"/>
    <col min="15372" max="15373" width="13.7109375" style="11" customWidth="1"/>
    <col min="15374" max="15374" width="10.7109375" style="11" customWidth="1"/>
    <col min="15375" max="15375" width="12.7109375" style="11" customWidth="1"/>
    <col min="15376" max="15377" width="10.7109375" style="11" customWidth="1"/>
    <col min="15378" max="15378" width="16.7109375" style="11" customWidth="1"/>
    <col min="15379" max="15379" width="10.7109375" style="11" customWidth="1"/>
    <col min="15380" max="15380" width="12.7109375" style="11" customWidth="1"/>
    <col min="15381" max="15381" width="11.7109375" style="11" bestFit="1" customWidth="1"/>
    <col min="15382" max="15616" width="9.140625" style="11"/>
    <col min="15617" max="15617" width="11.5703125" style="11" customWidth="1"/>
    <col min="15618" max="15618" width="40.42578125" style="11" customWidth="1"/>
    <col min="15619" max="15619" width="9.140625" style="11"/>
    <col min="15620" max="15620" width="25.85546875" style="11" customWidth="1"/>
    <col min="15621" max="15621" width="13.7109375" style="11" customWidth="1"/>
    <col min="15622" max="15622" width="14.140625" style="11" customWidth="1"/>
    <col min="15623" max="15623" width="13.7109375" style="11" customWidth="1"/>
    <col min="15624" max="15624" width="26.5703125" style="11" customWidth="1"/>
    <col min="15625" max="15625" width="5.7109375" style="11" customWidth="1"/>
    <col min="15626" max="15627" width="10.7109375" style="11" customWidth="1"/>
    <col min="15628" max="15629" width="13.7109375" style="11" customWidth="1"/>
    <col min="15630" max="15630" width="10.7109375" style="11" customWidth="1"/>
    <col min="15631" max="15631" width="12.7109375" style="11" customWidth="1"/>
    <col min="15632" max="15633" width="10.7109375" style="11" customWidth="1"/>
    <col min="15634" max="15634" width="16.7109375" style="11" customWidth="1"/>
    <col min="15635" max="15635" width="10.7109375" style="11" customWidth="1"/>
    <col min="15636" max="15636" width="12.7109375" style="11" customWidth="1"/>
    <col min="15637" max="15637" width="11.7109375" style="11" bestFit="1" customWidth="1"/>
    <col min="15638" max="15872" width="9.140625" style="11"/>
    <col min="15873" max="15873" width="11.5703125" style="11" customWidth="1"/>
    <col min="15874" max="15874" width="40.42578125" style="11" customWidth="1"/>
    <col min="15875" max="15875" width="9.140625" style="11"/>
    <col min="15876" max="15876" width="25.85546875" style="11" customWidth="1"/>
    <col min="15877" max="15877" width="13.7109375" style="11" customWidth="1"/>
    <col min="15878" max="15878" width="14.140625" style="11" customWidth="1"/>
    <col min="15879" max="15879" width="13.7109375" style="11" customWidth="1"/>
    <col min="15880" max="15880" width="26.5703125" style="11" customWidth="1"/>
    <col min="15881" max="15881" width="5.7109375" style="11" customWidth="1"/>
    <col min="15882" max="15883" width="10.7109375" style="11" customWidth="1"/>
    <col min="15884" max="15885" width="13.7109375" style="11" customWidth="1"/>
    <col min="15886" max="15886" width="10.7109375" style="11" customWidth="1"/>
    <col min="15887" max="15887" width="12.7109375" style="11" customWidth="1"/>
    <col min="15888" max="15889" width="10.7109375" style="11" customWidth="1"/>
    <col min="15890" max="15890" width="16.7109375" style="11" customWidth="1"/>
    <col min="15891" max="15891" width="10.7109375" style="11" customWidth="1"/>
    <col min="15892" max="15892" width="12.7109375" style="11" customWidth="1"/>
    <col min="15893" max="15893" width="11.7109375" style="11" bestFit="1" customWidth="1"/>
    <col min="15894" max="16128" width="9.140625" style="11"/>
    <col min="16129" max="16129" width="11.5703125" style="11" customWidth="1"/>
    <col min="16130" max="16130" width="40.42578125" style="11" customWidth="1"/>
    <col min="16131" max="16131" width="9.140625" style="11"/>
    <col min="16132" max="16132" width="25.85546875" style="11" customWidth="1"/>
    <col min="16133" max="16133" width="13.7109375" style="11" customWidth="1"/>
    <col min="16134" max="16134" width="14.140625" style="11" customWidth="1"/>
    <col min="16135" max="16135" width="13.7109375" style="11" customWidth="1"/>
    <col min="16136" max="16136" width="26.5703125" style="11" customWidth="1"/>
    <col min="16137" max="16137" width="5.7109375" style="11" customWidth="1"/>
    <col min="16138" max="16139" width="10.7109375" style="11" customWidth="1"/>
    <col min="16140" max="16141" width="13.7109375" style="11" customWidth="1"/>
    <col min="16142" max="16142" width="10.7109375" style="11" customWidth="1"/>
    <col min="16143" max="16143" width="12.7109375" style="11" customWidth="1"/>
    <col min="16144" max="16145" width="10.7109375" style="11" customWidth="1"/>
    <col min="16146" max="16146" width="16.7109375" style="11" customWidth="1"/>
    <col min="16147" max="16147" width="10.7109375" style="11" customWidth="1"/>
    <col min="16148" max="16148" width="12.7109375" style="11" customWidth="1"/>
    <col min="16149" max="16149" width="11.7109375" style="11" bestFit="1" customWidth="1"/>
    <col min="16150" max="16384" width="9.140625" style="11"/>
  </cols>
  <sheetData>
    <row r="1" spans="1:24" customFormat="1" ht="18" x14ac:dyDescent="0.25">
      <c r="A1" s="75" t="s">
        <v>136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4" customFormat="1" ht="18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4" customFormat="1" ht="18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4" customFormat="1" ht="18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4" customFormat="1" ht="18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4" customFormat="1" ht="15" x14ac:dyDescent="0.25"/>
    <row r="7" spans="1:24" customFormat="1" ht="15" x14ac:dyDescent="0.25">
      <c r="A7" s="6" t="s">
        <v>69</v>
      </c>
      <c r="B7" s="6"/>
      <c r="C7" s="4"/>
      <c r="D7" s="3"/>
      <c r="E7" s="3"/>
      <c r="F7" s="3"/>
      <c r="G7" s="3"/>
      <c r="H7" s="3"/>
      <c r="I7" s="76" t="s">
        <v>2</v>
      </c>
      <c r="J7" s="76"/>
      <c r="K7" s="13" t="s">
        <v>89</v>
      </c>
      <c r="L7" s="4"/>
      <c r="M7" s="3"/>
      <c r="N7" s="3"/>
      <c r="O7" s="3"/>
      <c r="P7" s="3"/>
      <c r="Q7" s="3"/>
      <c r="R7" s="3"/>
      <c r="S7" s="3"/>
      <c r="T7" s="3"/>
      <c r="U7" s="3"/>
    </row>
    <row r="8" spans="1:24" customFormat="1" ht="15" x14ac:dyDescent="0.25">
      <c r="A8" s="76" t="s">
        <v>3</v>
      </c>
      <c r="B8" s="76"/>
      <c r="C8" s="76"/>
      <c r="D8" s="3"/>
      <c r="E8" s="3"/>
      <c r="F8" s="3"/>
      <c r="G8" s="3"/>
      <c r="H8" s="3"/>
      <c r="I8" s="76" t="s">
        <v>4</v>
      </c>
      <c r="J8" s="76"/>
      <c r="K8" s="76"/>
      <c r="L8" s="76" t="s">
        <v>135</v>
      </c>
      <c r="M8" s="76"/>
      <c r="N8" s="76"/>
      <c r="O8" s="4"/>
      <c r="P8" s="3"/>
      <c r="Q8" s="3"/>
      <c r="R8" s="3"/>
      <c r="S8" s="3"/>
      <c r="T8" s="3"/>
      <c r="U8" s="3"/>
    </row>
    <row r="9" spans="1:24" customFormat="1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4" customFormat="1" ht="15.75" thickBot="1" x14ac:dyDescent="0.3">
      <c r="A10" s="71" t="s">
        <v>5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9"/>
      <c r="M10" s="79"/>
      <c r="N10" s="14"/>
      <c r="O10" s="14"/>
      <c r="P10" s="80" t="s">
        <v>6</v>
      </c>
      <c r="Q10" s="81"/>
      <c r="R10" s="81"/>
      <c r="S10" s="82"/>
      <c r="T10" s="71" t="s">
        <v>52</v>
      </c>
      <c r="U10" s="65" t="s">
        <v>7</v>
      </c>
    </row>
    <row r="11" spans="1:24" s="10" customFormat="1" ht="15" x14ac:dyDescent="0.25">
      <c r="A11" s="68" t="s">
        <v>53</v>
      </c>
      <c r="B11" s="68" t="s">
        <v>8</v>
      </c>
      <c r="C11" s="71" t="s">
        <v>9</v>
      </c>
      <c r="D11" s="62"/>
      <c r="E11" s="72"/>
      <c r="F11" s="65"/>
      <c r="G11" s="71" t="s">
        <v>10</v>
      </c>
      <c r="H11" s="65"/>
      <c r="I11" s="71" t="s">
        <v>11</v>
      </c>
      <c r="J11" s="62"/>
      <c r="K11" s="62"/>
      <c r="L11" s="72"/>
      <c r="M11" s="72"/>
      <c r="N11" s="71" t="s">
        <v>12</v>
      </c>
      <c r="O11" s="65"/>
      <c r="P11" s="71" t="s">
        <v>49</v>
      </c>
      <c r="Q11" s="62" t="s">
        <v>48</v>
      </c>
      <c r="R11" s="62" t="s">
        <v>50</v>
      </c>
      <c r="S11" s="65" t="s">
        <v>51</v>
      </c>
      <c r="T11" s="83"/>
      <c r="U11" s="66"/>
    </row>
    <row r="12" spans="1:24" s="10" customFormat="1" ht="15" x14ac:dyDescent="0.25">
      <c r="A12" s="69"/>
      <c r="B12" s="69"/>
      <c r="C12" s="85" t="s">
        <v>13</v>
      </c>
      <c r="D12" s="73" t="s">
        <v>14</v>
      </c>
      <c r="E12" s="74" t="s">
        <v>15</v>
      </c>
      <c r="F12" s="86" t="s">
        <v>68</v>
      </c>
      <c r="G12" s="85" t="s">
        <v>17</v>
      </c>
      <c r="H12" s="74" t="s">
        <v>18</v>
      </c>
      <c r="I12" s="85" t="s">
        <v>13</v>
      </c>
      <c r="J12" s="73" t="s">
        <v>19</v>
      </c>
      <c r="K12" s="73" t="s">
        <v>20</v>
      </c>
      <c r="L12" s="73" t="s">
        <v>21</v>
      </c>
      <c r="M12" s="74" t="s">
        <v>64</v>
      </c>
      <c r="N12" s="85" t="s">
        <v>22</v>
      </c>
      <c r="O12" s="74" t="s">
        <v>47</v>
      </c>
      <c r="P12" s="83"/>
      <c r="Q12" s="63"/>
      <c r="R12" s="63"/>
      <c r="S12" s="66"/>
      <c r="T12" s="83"/>
      <c r="U12" s="66"/>
    </row>
    <row r="13" spans="1:24" s="10" customFormat="1" ht="40.5" customHeight="1" thickBot="1" x14ac:dyDescent="0.3">
      <c r="A13" s="70"/>
      <c r="B13" s="70"/>
      <c r="C13" s="84"/>
      <c r="D13" s="64"/>
      <c r="E13" s="67"/>
      <c r="F13" s="70"/>
      <c r="G13" s="84"/>
      <c r="H13" s="67"/>
      <c r="I13" s="84"/>
      <c r="J13" s="64"/>
      <c r="K13" s="64"/>
      <c r="L13" s="64"/>
      <c r="M13" s="67"/>
      <c r="N13" s="84"/>
      <c r="O13" s="67"/>
      <c r="P13" s="84"/>
      <c r="Q13" s="64"/>
      <c r="R13" s="64"/>
      <c r="S13" s="67"/>
      <c r="T13" s="84"/>
      <c r="U13" s="67"/>
    </row>
    <row r="14" spans="1:24" s="43" customFormat="1" ht="51" x14ac:dyDescent="0.25">
      <c r="A14" s="15" t="s">
        <v>33</v>
      </c>
      <c r="B14" s="36" t="s">
        <v>58</v>
      </c>
      <c r="C14" s="16" t="s">
        <v>23</v>
      </c>
      <c r="D14" s="17" t="s">
        <v>34</v>
      </c>
      <c r="E14" s="18" t="s">
        <v>23</v>
      </c>
      <c r="F14" s="19" t="s">
        <v>23</v>
      </c>
      <c r="G14" s="16" t="s">
        <v>35</v>
      </c>
      <c r="H14" s="20" t="s">
        <v>36</v>
      </c>
      <c r="I14" s="16" t="s">
        <v>24</v>
      </c>
      <c r="J14" s="17" t="s">
        <v>37</v>
      </c>
      <c r="K14" s="40" t="s">
        <v>38</v>
      </c>
      <c r="L14" s="18">
        <v>2931775.82</v>
      </c>
      <c r="M14" s="41" t="s">
        <v>55</v>
      </c>
      <c r="N14" s="42">
        <v>360</v>
      </c>
      <c r="O14" s="29">
        <f>598787.18</f>
        <v>598787.18000000005</v>
      </c>
      <c r="P14" s="23" t="s">
        <v>70</v>
      </c>
      <c r="Q14" s="24">
        <f>2894602.03+R14</f>
        <v>2918732.3699999996</v>
      </c>
      <c r="R14" s="24">
        <v>24130.34</v>
      </c>
      <c r="S14" s="26">
        <f>239327.4+R14</f>
        <v>263457.74</v>
      </c>
      <c r="T14" s="27">
        <f>Q14</f>
        <v>2918732.3699999996</v>
      </c>
      <c r="U14" s="48" t="s">
        <v>61</v>
      </c>
      <c r="V14" s="43" t="s">
        <v>90</v>
      </c>
      <c r="X14" s="120"/>
    </row>
    <row r="15" spans="1:24" s="43" customFormat="1" ht="38.25" x14ac:dyDescent="0.25">
      <c r="A15" s="44" t="s">
        <v>108</v>
      </c>
      <c r="B15" s="45" t="s">
        <v>109</v>
      </c>
      <c r="C15" s="46" t="s">
        <v>23</v>
      </c>
      <c r="D15" s="40" t="s">
        <v>110</v>
      </c>
      <c r="E15" s="51" t="s">
        <v>23</v>
      </c>
      <c r="F15" s="52" t="s">
        <v>23</v>
      </c>
      <c r="G15" s="46" t="s">
        <v>28</v>
      </c>
      <c r="H15" s="47" t="s">
        <v>36</v>
      </c>
      <c r="I15" s="46" t="s">
        <v>24</v>
      </c>
      <c r="J15" s="40" t="s">
        <v>111</v>
      </c>
      <c r="K15" s="40" t="s">
        <v>112</v>
      </c>
      <c r="L15" s="51">
        <v>285694.88</v>
      </c>
      <c r="M15" s="41" t="s">
        <v>113</v>
      </c>
      <c r="N15" s="53"/>
      <c r="O15" s="54"/>
      <c r="P15" s="55" t="s">
        <v>70</v>
      </c>
      <c r="Q15" s="56">
        <f>T15</f>
        <v>59340.15</v>
      </c>
      <c r="R15" s="51">
        <f>49276.73+10063.42</f>
        <v>59340.15</v>
      </c>
      <c r="S15" s="54">
        <f>R15</f>
        <v>59340.15</v>
      </c>
      <c r="T15" s="58">
        <f>S15</f>
        <v>59340.15</v>
      </c>
      <c r="U15" s="48" t="s">
        <v>61</v>
      </c>
      <c r="V15" s="43" t="s">
        <v>90</v>
      </c>
    </row>
    <row r="16" spans="1:24" customFormat="1" ht="51" x14ac:dyDescent="0.25">
      <c r="A16" s="44" t="s">
        <v>26</v>
      </c>
      <c r="B16" s="45" t="s">
        <v>59</v>
      </c>
      <c r="C16" s="46" t="s">
        <v>128</v>
      </c>
      <c r="D16" s="40" t="s">
        <v>27</v>
      </c>
      <c r="E16" s="51" t="s">
        <v>23</v>
      </c>
      <c r="F16" s="52" t="s">
        <v>23</v>
      </c>
      <c r="G16" s="46" t="s">
        <v>28</v>
      </c>
      <c r="H16" s="47" t="s">
        <v>129</v>
      </c>
      <c r="I16" s="46" t="s">
        <v>24</v>
      </c>
      <c r="J16" s="40" t="s">
        <v>30</v>
      </c>
      <c r="K16" s="40" t="s">
        <v>31</v>
      </c>
      <c r="L16" s="51">
        <v>1187088.33</v>
      </c>
      <c r="M16" s="41" t="s">
        <v>32</v>
      </c>
      <c r="N16" s="53"/>
      <c r="O16" s="54">
        <f>174803.36</f>
        <v>174803.36</v>
      </c>
      <c r="P16" s="55" t="s">
        <v>70</v>
      </c>
      <c r="Q16" s="101">
        <f>919591.01</f>
        <v>919591.01</v>
      </c>
      <c r="R16" s="102">
        <f>40000+17000</f>
        <v>57000</v>
      </c>
      <c r="S16" s="103">
        <f>R16</f>
        <v>57000</v>
      </c>
      <c r="T16" s="104">
        <f>Q16</f>
        <v>919591.01</v>
      </c>
      <c r="U16" s="48" t="s">
        <v>61</v>
      </c>
      <c r="V16" s="43" t="s">
        <v>90</v>
      </c>
    </row>
    <row r="17" spans="1:22" s="43" customFormat="1" ht="51.75" customHeight="1" x14ac:dyDescent="0.25">
      <c r="A17" s="44" t="s">
        <v>114</v>
      </c>
      <c r="B17" s="45" t="s">
        <v>115</v>
      </c>
      <c r="C17" s="46" t="s">
        <v>23</v>
      </c>
      <c r="D17" s="40" t="s">
        <v>27</v>
      </c>
      <c r="E17" s="51">
        <v>489999.95</v>
      </c>
      <c r="F17" s="52">
        <v>154996.85</v>
      </c>
      <c r="G17" s="46" t="s">
        <v>67</v>
      </c>
      <c r="H17" s="47" t="s">
        <v>88</v>
      </c>
      <c r="I17" s="46" t="s">
        <v>24</v>
      </c>
      <c r="J17" s="40" t="s">
        <v>116</v>
      </c>
      <c r="K17" s="40" t="s">
        <v>31</v>
      </c>
      <c r="L17" s="51">
        <v>635087.63</v>
      </c>
      <c r="M17" s="41" t="s">
        <v>45</v>
      </c>
      <c r="N17" s="53">
        <v>510</v>
      </c>
      <c r="O17" s="54">
        <v>158771.76</v>
      </c>
      <c r="P17" s="55" t="s">
        <v>70</v>
      </c>
      <c r="Q17" s="56">
        <f>793859.39+R17</f>
        <v>824260.83000000007</v>
      </c>
      <c r="R17" s="57">
        <f>10000+10000+10401.44</f>
        <v>30401.440000000002</v>
      </c>
      <c r="S17" s="54">
        <f>R17</f>
        <v>30401.440000000002</v>
      </c>
      <c r="T17" s="58">
        <f>Q17</f>
        <v>824260.83000000007</v>
      </c>
      <c r="U17" s="48" t="s">
        <v>61</v>
      </c>
      <c r="V17" s="43" t="s">
        <v>90</v>
      </c>
    </row>
    <row r="18" spans="1:22" s="115" customFormat="1" ht="51" x14ac:dyDescent="0.25">
      <c r="A18" s="105" t="s">
        <v>130</v>
      </c>
      <c r="B18" s="106" t="s">
        <v>131</v>
      </c>
      <c r="C18" s="107" t="s">
        <v>23</v>
      </c>
      <c r="D18" s="108" t="s">
        <v>119</v>
      </c>
      <c r="E18" s="102" t="s">
        <v>23</v>
      </c>
      <c r="F18" s="109" t="s">
        <v>23</v>
      </c>
      <c r="G18" s="107" t="s">
        <v>67</v>
      </c>
      <c r="H18" s="110" t="s">
        <v>132</v>
      </c>
      <c r="I18" s="107" t="s">
        <v>24</v>
      </c>
      <c r="J18" s="108" t="s">
        <v>133</v>
      </c>
      <c r="K18" s="108" t="s">
        <v>44</v>
      </c>
      <c r="L18" s="102">
        <v>372713.2</v>
      </c>
      <c r="M18" s="111" t="s">
        <v>134</v>
      </c>
      <c r="N18" s="112">
        <v>360</v>
      </c>
      <c r="O18" s="103"/>
      <c r="P18" s="113" t="s">
        <v>70</v>
      </c>
      <c r="Q18" s="114">
        <f>39777.05+4932.56+17107.64+10000+13725.47+7045.53+R18</f>
        <v>97624.65</v>
      </c>
      <c r="R18" s="101">
        <f>5036.4</f>
        <v>5036.3999999999996</v>
      </c>
      <c r="S18" s="103">
        <f>R18</f>
        <v>5036.3999999999996</v>
      </c>
      <c r="T18" s="104">
        <f>Q18</f>
        <v>97624.65</v>
      </c>
      <c r="U18" s="48" t="s">
        <v>61</v>
      </c>
      <c r="V18" s="43" t="s">
        <v>90</v>
      </c>
    </row>
    <row r="19" spans="1:22" s="43" customFormat="1" ht="51" x14ac:dyDescent="0.25">
      <c r="A19" s="44" t="s">
        <v>93</v>
      </c>
      <c r="B19" s="45" t="s">
        <v>94</v>
      </c>
      <c r="C19" s="16" t="s">
        <v>23</v>
      </c>
      <c r="D19" s="40" t="s">
        <v>72</v>
      </c>
      <c r="E19" s="18" t="s">
        <v>23</v>
      </c>
      <c r="F19" s="19" t="s">
        <v>23</v>
      </c>
      <c r="G19" s="46" t="s">
        <v>92</v>
      </c>
      <c r="H19" s="47" t="s">
        <v>91</v>
      </c>
      <c r="I19" s="16" t="s">
        <v>24</v>
      </c>
      <c r="J19" s="40" t="s">
        <v>95</v>
      </c>
      <c r="K19" s="17" t="s">
        <v>44</v>
      </c>
      <c r="L19" s="18">
        <v>429297.71</v>
      </c>
      <c r="M19" s="40" t="s">
        <v>96</v>
      </c>
      <c r="N19" s="42"/>
      <c r="O19" s="29"/>
      <c r="P19" s="23" t="s">
        <v>70</v>
      </c>
      <c r="Q19" s="60">
        <f>14980.65+21599.59+58400.41+6386.61+27508.69+21322.56+16077.49+15860.08+231.18</f>
        <v>182367.25999999998</v>
      </c>
      <c r="R19" s="24">
        <f>58400.41+6386.61</f>
        <v>64787.020000000004</v>
      </c>
      <c r="S19" s="29">
        <f>Q19</f>
        <v>182367.25999999998</v>
      </c>
      <c r="T19" s="27">
        <f>Q19</f>
        <v>182367.25999999998</v>
      </c>
      <c r="U19" s="28" t="s">
        <v>25</v>
      </c>
      <c r="V19" s="43" t="s">
        <v>90</v>
      </c>
    </row>
    <row r="20" spans="1:22" s="43" customFormat="1" ht="38.25" hidden="1" x14ac:dyDescent="0.25">
      <c r="A20" s="15" t="s">
        <v>76</v>
      </c>
      <c r="B20" s="36" t="s">
        <v>73</v>
      </c>
      <c r="C20" s="16" t="s">
        <v>23</v>
      </c>
      <c r="D20" s="17" t="s">
        <v>72</v>
      </c>
      <c r="E20" s="18" t="s">
        <v>23</v>
      </c>
      <c r="F20" s="19" t="s">
        <v>23</v>
      </c>
      <c r="G20" s="16" t="s">
        <v>75</v>
      </c>
      <c r="H20" s="20" t="s">
        <v>74</v>
      </c>
      <c r="I20" s="16" t="s">
        <v>24</v>
      </c>
      <c r="J20" s="17" t="s">
        <v>83</v>
      </c>
      <c r="K20" s="17" t="s">
        <v>56</v>
      </c>
      <c r="L20" s="18">
        <v>305119.3</v>
      </c>
      <c r="M20" s="21" t="s">
        <v>84</v>
      </c>
      <c r="N20" s="42"/>
      <c r="O20" s="29">
        <f>321425.21-L20</f>
        <v>16305.910000000033</v>
      </c>
      <c r="P20" s="23" t="s">
        <v>70</v>
      </c>
      <c r="Q20" s="23">
        <f>21428.49+4337.82+14733.05+15376.61</f>
        <v>55875.97</v>
      </c>
      <c r="R20" s="24">
        <v>0</v>
      </c>
      <c r="S20" s="29">
        <f t="shared" ref="S20:S21" si="0">Q20</f>
        <v>55875.97</v>
      </c>
      <c r="T20" s="27"/>
      <c r="U20" s="28" t="s">
        <v>61</v>
      </c>
    </row>
    <row r="21" spans="1:22" s="43" customFormat="1" ht="39" hidden="1" thickBot="1" x14ac:dyDescent="0.3">
      <c r="A21" s="15" t="s">
        <v>77</v>
      </c>
      <c r="B21" s="36" t="s">
        <v>78</v>
      </c>
      <c r="C21" s="16" t="s">
        <v>23</v>
      </c>
      <c r="D21" s="17" t="s">
        <v>72</v>
      </c>
      <c r="E21" s="18" t="s">
        <v>23</v>
      </c>
      <c r="F21" s="19" t="s">
        <v>23</v>
      </c>
      <c r="G21" s="16" t="s">
        <v>80</v>
      </c>
      <c r="H21" s="20" t="s">
        <v>79</v>
      </c>
      <c r="I21" s="16" t="s">
        <v>24</v>
      </c>
      <c r="J21" s="49" t="s">
        <v>81</v>
      </c>
      <c r="K21" s="49" t="s">
        <v>56</v>
      </c>
      <c r="L21" s="18">
        <v>247237.04</v>
      </c>
      <c r="M21" s="21" t="s">
        <v>82</v>
      </c>
      <c r="N21" s="42"/>
      <c r="O21" s="29">
        <v>17050.86</v>
      </c>
      <c r="P21" s="23" t="s">
        <v>70</v>
      </c>
      <c r="Q21" s="23">
        <f>34539.81+29700.57</f>
        <v>64240.38</v>
      </c>
      <c r="R21" s="24">
        <v>0</v>
      </c>
      <c r="S21" s="50">
        <f t="shared" si="0"/>
        <v>64240.38</v>
      </c>
      <c r="T21" s="27"/>
      <c r="U21" s="28" t="s">
        <v>25</v>
      </c>
    </row>
    <row r="22" spans="1:22" s="43" customFormat="1" ht="51.75" customHeight="1" x14ac:dyDescent="0.25">
      <c r="A22" s="44" t="s">
        <v>97</v>
      </c>
      <c r="B22" s="45" t="s">
        <v>98</v>
      </c>
      <c r="C22" s="46" t="s">
        <v>23</v>
      </c>
      <c r="D22" s="40" t="s">
        <v>72</v>
      </c>
      <c r="E22" s="18" t="s">
        <v>23</v>
      </c>
      <c r="F22" s="19" t="s">
        <v>23</v>
      </c>
      <c r="G22" s="46" t="s">
        <v>67</v>
      </c>
      <c r="H22" s="47" t="s">
        <v>88</v>
      </c>
      <c r="I22" s="46" t="s">
        <v>24</v>
      </c>
      <c r="J22" s="40" t="s">
        <v>99</v>
      </c>
      <c r="K22" s="40" t="s">
        <v>44</v>
      </c>
      <c r="L22" s="51">
        <f>425502.49</f>
        <v>425502.49</v>
      </c>
      <c r="M22" s="41" t="s">
        <v>100</v>
      </c>
      <c r="N22" s="53"/>
      <c r="O22" s="54"/>
      <c r="P22" s="55" t="s">
        <v>70</v>
      </c>
      <c r="Q22" s="56">
        <f>68148.65+R22</f>
        <v>136336.34999999998</v>
      </c>
      <c r="R22" s="57">
        <f>21505.39+21425.95+25256.36</f>
        <v>68187.7</v>
      </c>
      <c r="S22" s="54">
        <f>68148.65+R22</f>
        <v>136336.34999999998</v>
      </c>
      <c r="T22" s="58">
        <f>Q22</f>
        <v>136336.34999999998</v>
      </c>
      <c r="U22" s="48" t="s">
        <v>25</v>
      </c>
      <c r="V22" s="43" t="s">
        <v>90</v>
      </c>
    </row>
    <row r="23" spans="1:22" s="100" customFormat="1" ht="51.75" customHeight="1" x14ac:dyDescent="0.25">
      <c r="A23" s="44" t="s">
        <v>124</v>
      </c>
      <c r="B23" s="45" t="s">
        <v>87</v>
      </c>
      <c r="C23" s="46" t="s">
        <v>125</v>
      </c>
      <c r="D23" s="40" t="s">
        <v>110</v>
      </c>
      <c r="E23" s="51" t="s">
        <v>23</v>
      </c>
      <c r="F23" s="52" t="s">
        <v>23</v>
      </c>
      <c r="G23" s="46" t="s">
        <v>85</v>
      </c>
      <c r="H23" s="47" t="s">
        <v>40</v>
      </c>
      <c r="I23" s="46" t="s">
        <v>24</v>
      </c>
      <c r="J23" s="40" t="s">
        <v>111</v>
      </c>
      <c r="K23" s="40" t="s">
        <v>126</v>
      </c>
      <c r="L23" s="51">
        <f>245850</f>
        <v>245850</v>
      </c>
      <c r="M23" s="41" t="s">
        <v>127</v>
      </c>
      <c r="N23" s="53">
        <v>120</v>
      </c>
      <c r="O23" s="54"/>
      <c r="P23" s="55" t="s">
        <v>70</v>
      </c>
      <c r="Q23" s="56">
        <f>86344.82+R23</f>
        <v>115800.57</v>
      </c>
      <c r="R23" s="57">
        <f>29455.75</f>
        <v>29455.75</v>
      </c>
      <c r="S23" s="54">
        <f>R23</f>
        <v>29455.75</v>
      </c>
      <c r="T23" s="58">
        <f>Q23</f>
        <v>115800.57</v>
      </c>
      <c r="U23" s="48" t="s">
        <v>25</v>
      </c>
      <c r="V23" s="43" t="s">
        <v>90</v>
      </c>
    </row>
    <row r="24" spans="1:22" s="99" customFormat="1" ht="51" x14ac:dyDescent="0.25">
      <c r="A24" s="87" t="s">
        <v>117</v>
      </c>
      <c r="B24" s="87" t="s">
        <v>118</v>
      </c>
      <c r="C24" s="88" t="s">
        <v>23</v>
      </c>
      <c r="D24" s="40" t="s">
        <v>119</v>
      </c>
      <c r="E24" s="89" t="s">
        <v>23</v>
      </c>
      <c r="F24" s="90" t="s">
        <v>23</v>
      </c>
      <c r="G24" s="88" t="s">
        <v>39</v>
      </c>
      <c r="H24" s="91" t="s">
        <v>40</v>
      </c>
      <c r="I24" s="88" t="s">
        <v>24</v>
      </c>
      <c r="J24" s="92" t="s">
        <v>120</v>
      </c>
      <c r="K24" s="92" t="s">
        <v>121</v>
      </c>
      <c r="L24" s="89">
        <f>123710.37</f>
        <v>123710.37</v>
      </c>
      <c r="M24" s="93" t="s">
        <v>122</v>
      </c>
      <c r="N24" s="88"/>
      <c r="O24" s="94"/>
      <c r="P24" s="95" t="s">
        <v>123</v>
      </c>
      <c r="Q24" s="96">
        <f>115638.62+R24</f>
        <v>123710.37</v>
      </c>
      <c r="R24" s="89">
        <f>8071.75</f>
        <v>8071.75</v>
      </c>
      <c r="S24" s="97">
        <f>R24</f>
        <v>8071.75</v>
      </c>
      <c r="T24" s="98">
        <f>Q24</f>
        <v>123710.37</v>
      </c>
      <c r="U24" s="48" t="s">
        <v>61</v>
      </c>
      <c r="V24" s="43" t="s">
        <v>90</v>
      </c>
    </row>
    <row r="25" spans="1:22" s="43" customFormat="1" ht="51.75" customHeight="1" x14ac:dyDescent="0.25">
      <c r="A25" s="44" t="s">
        <v>41</v>
      </c>
      <c r="B25" s="45" t="s">
        <v>87</v>
      </c>
      <c r="C25" s="16" t="s">
        <v>23</v>
      </c>
      <c r="D25" s="40" t="s">
        <v>42</v>
      </c>
      <c r="E25" s="51" t="s">
        <v>23</v>
      </c>
      <c r="F25" s="52" t="s">
        <v>23</v>
      </c>
      <c r="G25" s="46" t="s">
        <v>85</v>
      </c>
      <c r="H25" s="47" t="s">
        <v>40</v>
      </c>
      <c r="I25" s="16" t="s">
        <v>24</v>
      </c>
      <c r="J25" s="40" t="s">
        <v>43</v>
      </c>
      <c r="K25" s="40" t="s">
        <v>44</v>
      </c>
      <c r="L25" s="18">
        <v>807043.83</v>
      </c>
      <c r="M25" s="41" t="s">
        <v>86</v>
      </c>
      <c r="N25" s="42">
        <v>180</v>
      </c>
      <c r="O25" s="29"/>
      <c r="P25" s="23" t="s">
        <v>70</v>
      </c>
      <c r="Q25" s="24">
        <f>763086.86+R25</f>
        <v>775000.59</v>
      </c>
      <c r="R25" s="59">
        <v>11913.73</v>
      </c>
      <c r="S25" s="29">
        <f>506296.49+R25</f>
        <v>518210.22</v>
      </c>
      <c r="T25" s="27">
        <f>Q25</f>
        <v>775000.59</v>
      </c>
      <c r="U25" s="48" t="s">
        <v>61</v>
      </c>
      <c r="V25" s="43" t="s">
        <v>90</v>
      </c>
    </row>
    <row r="26" spans="1:22" s="43" customFormat="1" ht="51.75" customHeight="1" thickBot="1" x14ac:dyDescent="0.3">
      <c r="A26" s="44" t="s">
        <v>102</v>
      </c>
      <c r="B26" s="45" t="s">
        <v>103</v>
      </c>
      <c r="C26" s="16" t="s">
        <v>23</v>
      </c>
      <c r="D26" s="40" t="s">
        <v>101</v>
      </c>
      <c r="E26" s="51" t="s">
        <v>23</v>
      </c>
      <c r="F26" s="52" t="s">
        <v>23</v>
      </c>
      <c r="G26" s="46" t="s">
        <v>106</v>
      </c>
      <c r="H26" s="47" t="s">
        <v>107</v>
      </c>
      <c r="I26" s="16" t="s">
        <v>24</v>
      </c>
      <c r="J26" s="40" t="s">
        <v>104</v>
      </c>
      <c r="K26" s="40" t="s">
        <v>44</v>
      </c>
      <c r="L26" s="18">
        <f>1092766.8</f>
        <v>1092766.8</v>
      </c>
      <c r="M26" s="41" t="s">
        <v>105</v>
      </c>
      <c r="N26" s="42"/>
      <c r="O26" s="29"/>
      <c r="P26" s="23" t="s">
        <v>70</v>
      </c>
      <c r="Q26" s="116">
        <f>307294.59+R26</f>
        <v>350294.59</v>
      </c>
      <c r="R26" s="59">
        <v>43000</v>
      </c>
      <c r="S26" s="29">
        <f>T26</f>
        <v>350294.59</v>
      </c>
      <c r="T26" s="27">
        <f>Q26</f>
        <v>350294.59</v>
      </c>
      <c r="U26" s="48" t="s">
        <v>25</v>
      </c>
      <c r="V26" s="43" t="s">
        <v>90</v>
      </c>
    </row>
    <row r="27" spans="1:22" customFormat="1" ht="15.75" thickBot="1" x14ac:dyDescent="0.3">
      <c r="A27" s="31"/>
      <c r="B27" s="32"/>
      <c r="C27" s="32"/>
      <c r="D27" s="32"/>
      <c r="E27" s="32"/>
      <c r="F27" s="32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117"/>
      <c r="R27" s="37" t="s">
        <v>65</v>
      </c>
      <c r="S27" s="38">
        <f>SUM(S14:S26)</f>
        <v>1760088</v>
      </c>
      <c r="T27" s="34"/>
      <c r="U27" s="35"/>
    </row>
    <row r="28" spans="1:22" customFormat="1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9"/>
      <c r="S28" s="1"/>
      <c r="T28" s="1"/>
      <c r="U28" s="1"/>
    </row>
    <row r="29" spans="1:22" customFormat="1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2"/>
      <c r="Q29" s="12"/>
      <c r="R29" s="12"/>
      <c r="S29" s="12"/>
      <c r="T29" s="12"/>
      <c r="U29" s="1"/>
    </row>
    <row r="30" spans="1:22" customFormat="1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2"/>
      <c r="R30" s="12"/>
      <c r="S30" s="118"/>
      <c r="T30" s="1"/>
      <c r="U30" s="1"/>
    </row>
    <row r="31" spans="1:22" customFormat="1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9"/>
      <c r="S31" s="1"/>
      <c r="T31" s="1"/>
      <c r="U31" s="1"/>
    </row>
    <row r="32" spans="1:22" customFormat="1" ht="15" x14ac:dyDescent="0.25"/>
    <row r="33" spans="1:21" customFormat="1" ht="15" x14ac:dyDescent="0.25">
      <c r="G33" t="s">
        <v>66</v>
      </c>
      <c r="L33" s="12"/>
      <c r="M33" s="12"/>
    </row>
    <row r="34" spans="1:21" customFormat="1" ht="15" x14ac:dyDescent="0.25">
      <c r="A34" s="5"/>
      <c r="B34" s="5"/>
      <c r="C34" s="5"/>
      <c r="D34" s="5"/>
      <c r="E34" s="5"/>
      <c r="F34" s="5"/>
      <c r="G34" s="77" t="s">
        <v>46</v>
      </c>
      <c r="H34" s="77"/>
      <c r="I34" s="77"/>
      <c r="J34" s="77"/>
      <c r="K34" s="5"/>
      <c r="L34" s="12"/>
      <c r="M34" s="12"/>
      <c r="N34" s="5"/>
      <c r="O34" s="5"/>
      <c r="P34" s="5"/>
      <c r="Q34" s="5"/>
      <c r="R34" s="5"/>
      <c r="S34" s="5"/>
      <c r="T34" s="5"/>
      <c r="U34" s="5"/>
    </row>
    <row r="35" spans="1:21" customFormat="1" ht="15" x14ac:dyDescent="0.25">
      <c r="A35" s="5"/>
      <c r="B35" s="5"/>
      <c r="C35" s="5"/>
      <c r="D35" s="5"/>
      <c r="E35" s="5"/>
      <c r="F35" s="5"/>
      <c r="G35" s="77" t="s">
        <v>71</v>
      </c>
      <c r="H35" s="77"/>
      <c r="I35" s="77"/>
      <c r="J35" s="77"/>
      <c r="K35" s="5"/>
      <c r="L35" s="12"/>
      <c r="M35" s="12"/>
      <c r="N35" s="5"/>
      <c r="O35" s="5"/>
      <c r="P35" s="5"/>
      <c r="Q35" s="5"/>
      <c r="R35" s="5"/>
      <c r="S35" s="5"/>
      <c r="T35" s="5"/>
      <c r="U35" s="5"/>
    </row>
    <row r="38" spans="1:21" ht="12.75" x14ac:dyDescent="0.2">
      <c r="Q38" s="1"/>
    </row>
    <row r="40" spans="1:21" x14ac:dyDescent="0.25">
      <c r="O40" s="119"/>
    </row>
  </sheetData>
  <mergeCells count="35">
    <mergeCell ref="A10:M10"/>
    <mergeCell ref="P10:S10"/>
    <mergeCell ref="T10:T13"/>
    <mergeCell ref="U10:U13"/>
    <mergeCell ref="A11:A13"/>
    <mergeCell ref="B11:B13"/>
    <mergeCell ref="C11:F11"/>
    <mergeCell ref="G11:H11"/>
    <mergeCell ref="I11:M11"/>
    <mergeCell ref="N11:O11"/>
    <mergeCell ref="J12:J13"/>
    <mergeCell ref="K12:K13"/>
    <mergeCell ref="L12:L13"/>
    <mergeCell ref="M12:M13"/>
    <mergeCell ref="Q11:Q13"/>
    <mergeCell ref="R11:R13"/>
    <mergeCell ref="A1:U1"/>
    <mergeCell ref="I7:J7"/>
    <mergeCell ref="A8:C8"/>
    <mergeCell ref="I8:K8"/>
    <mergeCell ref="L8:N8"/>
    <mergeCell ref="G34:J34"/>
    <mergeCell ref="G35:J35"/>
    <mergeCell ref="S11:S13"/>
    <mergeCell ref="C12:C13"/>
    <mergeCell ref="D12:D13"/>
    <mergeCell ref="E12:E13"/>
    <mergeCell ref="F12:F13"/>
    <mergeCell ref="G12:G13"/>
    <mergeCell ref="H12:H13"/>
    <mergeCell ref="I12:I13"/>
    <mergeCell ref="P11:P13"/>
    <mergeCell ref="N12:N13"/>
    <mergeCell ref="O12:O13"/>
    <mergeCell ref="G27:Q27"/>
  </mergeCells>
  <printOptions horizontalCentered="1"/>
  <pageMargins left="0.27559055118110237" right="0.19685039370078741" top="1.7716535433070868" bottom="0.98425196850393704" header="0.51181102362204722" footer="0.51181102362204722"/>
  <pageSetup paperSize="8" scale="58" fitToHeight="0" orientation="landscape" r:id="rId1"/>
  <headerFooter alignWithMargins="0">
    <oddHeader>&amp;C&amp;G&amp;R]</oddHeader>
  </headerFooter>
  <colBreaks count="1" manualBreakCount="1">
    <brk id="15" max="2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MAPA 1.4 2015</vt:lpstr>
      <vt:lpstr>MAPA 4.4 2016</vt:lpstr>
      <vt:lpstr>'MAPA 1.4 2015'!Area_de_impressao</vt:lpstr>
      <vt:lpstr>'MAPA 4.4 2016'!Area_de_impressao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</dc:creator>
  <cp:lastModifiedBy>Eristhon</cp:lastModifiedBy>
  <cp:lastPrinted>2017-03-03T14:57:52Z</cp:lastPrinted>
  <dcterms:created xsi:type="dcterms:W3CDTF">2015-04-09T15:08:31Z</dcterms:created>
  <dcterms:modified xsi:type="dcterms:W3CDTF">2017-03-03T14:58:01Z</dcterms:modified>
</cp:coreProperties>
</file>